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ars\escritorio\pag web 2021-2027\CUENTA PUBLICA 2021\excel's\"/>
    </mc:Choice>
  </mc:AlternateContent>
  <bookViews>
    <workbookView xWindow="0" yWindow="0" windowWidth="24000" windowHeight="9735"/>
  </bookViews>
  <sheets>
    <sheet name="ESF" sheetId="1" r:id="rId1"/>
    <sheet name="EADoP" sheetId="2" r:id="rId2"/>
    <sheet name="OCP LDF" sheetId="3" r:id="rId3"/>
    <sheet name="IAAODF" sheetId="4" r:id="rId4"/>
    <sheet name="B.Pp.LDF " sheetId="5" r:id="rId5"/>
    <sheet name="EAID (1)" sheetId="6" r:id="rId6"/>
    <sheet name="EAID (2)" sheetId="7" r:id="rId7"/>
    <sheet name="EAPED NE COG" sheetId="9" r:id="rId8"/>
    <sheet name="EAPED NE COG (2)" sheetId="10" r:id="rId9"/>
    <sheet name="EAPED NE COG (3)" sheetId="11" r:id="rId10"/>
    <sheet name="EAPED E COG" sheetId="28" r:id="rId11"/>
    <sheet name="EAPED E COG (2)" sheetId="15" r:id="rId12"/>
    <sheet name="EAPED E COG (3)" sheetId="16" r:id="rId13"/>
    <sheet name="EAPED CA" sheetId="29" r:id="rId14"/>
    <sheet name="EAPED CF" sheetId="30" r:id="rId15"/>
    <sheet name="EAPED CF (2)" sheetId="31" r:id="rId16"/>
    <sheet name="EAPED CSPC" sheetId="32" r:id="rId17"/>
    <sheet name="PI-LDF. 7a" sheetId="21" r:id="rId18"/>
    <sheet name="PROY.EGR.7b" sheetId="22" r:id="rId19"/>
    <sheet name="RI-LDF. 7c" sheetId="23" r:id="rId20"/>
    <sheet name="Res.EGR.7d" sheetId="24" r:id="rId21"/>
    <sheet name="ISEA-LDF (1)" sheetId="25" r:id="rId22"/>
    <sheet name="ISEA-LDF (2)" sheetId="26" r:id="rId23"/>
    <sheet name="Guia de Cumplimiento LDF" sheetId="27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4">'B.Pp.LDF '!$A$1:$E$61</definedName>
    <definedName name="_xlnm.Print_Area" localSheetId="1">EADoP!$A$1:$J$48</definedName>
    <definedName name="_xlnm.Print_Area" localSheetId="5">'EAID (1)'!$A$1:$I$44</definedName>
    <definedName name="_xlnm.Print_Area" localSheetId="6">'EAID (2)'!$A$1:$J$42</definedName>
    <definedName name="_xlnm.Print_Area" localSheetId="13">'EAPED CA'!$A$1:$H$38</definedName>
    <definedName name="_xlnm.Print_Area" localSheetId="14">'EAPED CF'!$A$1:$H$45</definedName>
    <definedName name="_xlnm.Print_Area" localSheetId="15">'EAPED CF (2)'!$A$1:$H$46</definedName>
    <definedName name="_xlnm.Print_Area" localSheetId="16">'EAPED CSPC'!$A$1:$H$35</definedName>
    <definedName name="_xlnm.Print_Area" localSheetId="10">'EAPED E COG'!$A$1:$H$39</definedName>
    <definedName name="_xlnm.Print_Area" localSheetId="11">'EAPED E COG (2)'!$A$1:$H$36</definedName>
    <definedName name="_xlnm.Print_Area" localSheetId="12">'EAPED E COG (3)'!$A$1:$H$34</definedName>
    <definedName name="_xlnm.Print_Area" localSheetId="7">'EAPED NE COG'!$A$1:$H$39</definedName>
    <definedName name="_xlnm.Print_Area" localSheetId="8">'EAPED NE COG (2)'!$A$1:$H$36</definedName>
    <definedName name="_xlnm.Print_Area" localSheetId="9">'EAPED NE COG (3)'!$A$1:$H$34</definedName>
    <definedName name="_xlnm.Print_Area" localSheetId="0">ESF!$A$1:$L$91</definedName>
    <definedName name="_xlnm.Print_Area" localSheetId="23">'Guia de Cumplimiento LDF'!$A$1:$K$76</definedName>
    <definedName name="_xlnm.Print_Area" localSheetId="3">IAAODF!$A$1:$L$40</definedName>
    <definedName name="_xlnm.Print_Area" localSheetId="21">'ISEA-LDF (1)'!$A$1:$H$38</definedName>
    <definedName name="_xlnm.Print_Area" localSheetId="22">'ISEA-LDF (2)'!$A$1:$H$42</definedName>
    <definedName name="_xlnm.Print_Area" localSheetId="2">'OCP LDF'!$A$1:$H$42</definedName>
    <definedName name="_xlnm.Print_Area" localSheetId="17">'PI-LDF. 7a'!$A$1:$I$42</definedName>
    <definedName name="_xlnm.Print_Area" localSheetId="18">PROY.EGR.7b!$A$1:$H$30</definedName>
    <definedName name="_xlnm.Print_Area" localSheetId="20">Res.EGR.7d!$A$1:$H$28</definedName>
    <definedName name="_xlnm.Print_Area" localSheetId="19">'RI-LDF. 7c'!$A$1:$I$40</definedName>
    <definedName name="b" localSheetId="6">#REF!</definedName>
    <definedName name="b" localSheetId="21">#REF!</definedName>
    <definedName name="b" localSheetId="22">#REF!</definedName>
    <definedName name="b" localSheetId="17">#REF!</definedName>
    <definedName name="b" localSheetId="19">#REF!</definedName>
    <definedName name="b">#REF!</definedName>
    <definedName name="ba" localSheetId="6">#REF!</definedName>
    <definedName name="ba" localSheetId="21">#REF!</definedName>
    <definedName name="ba" localSheetId="22">#REF!</definedName>
    <definedName name="ba" localSheetId="17">#REF!</definedName>
    <definedName name="ba" localSheetId="19">#REF!</definedName>
    <definedName name="ba">#REF!</definedName>
    <definedName name="_xlnm.Database" localSheetId="6">#REF!</definedName>
    <definedName name="_xlnm.Database" localSheetId="21">#REF!</definedName>
    <definedName name="_xlnm.Database" localSheetId="22">#REF!</definedName>
    <definedName name="_xlnm.Database" localSheetId="17">#REF!</definedName>
    <definedName name="_xlnm.Database" localSheetId="19">#REF!</definedName>
    <definedName name="_xlnm.Database">#REF!</definedName>
    <definedName name="gto" localSheetId="6">#REF!</definedName>
    <definedName name="gto" localSheetId="21">#REF!</definedName>
    <definedName name="gto" localSheetId="22">#REF!</definedName>
    <definedName name="gto" localSheetId="17">#REF!</definedName>
    <definedName name="gto" localSheetId="19">#REF!</definedName>
    <definedName name="gto">#REF!</definedName>
    <definedName name="lhjlh" localSheetId="6">#REF!</definedName>
    <definedName name="lhjlh" localSheetId="21">#REF!</definedName>
    <definedName name="lhjlh" localSheetId="22">#REF!</definedName>
    <definedName name="lhjlh" localSheetId="17">#REF!</definedName>
    <definedName name="lhjlh" localSheetId="19">#REF!</definedName>
    <definedName name="lhjlh">#REF!</definedName>
    <definedName name="mmm" localSheetId="6">#REF!</definedName>
    <definedName name="mmm" localSheetId="21">#REF!</definedName>
    <definedName name="mmm" localSheetId="22">#REF!</definedName>
    <definedName name="mmm" localSheetId="17">#REF!</definedName>
    <definedName name="mmm" localSheetId="19">#REF!</definedName>
    <definedName name="mmm">#REF!</definedName>
    <definedName name="mo" localSheetId="6">#REF!</definedName>
    <definedName name="mo" localSheetId="21">#REF!</definedName>
    <definedName name="mo" localSheetId="22">#REF!</definedName>
    <definedName name="mo" localSheetId="17">#REF!</definedName>
    <definedName name="mo" localSheetId="19">#REF!</definedName>
    <definedName name="mo">#REF!</definedName>
    <definedName name="modelo" localSheetId="6">#REF!</definedName>
    <definedName name="modelo" localSheetId="21">#REF!</definedName>
    <definedName name="modelo" localSheetId="22">#REF!</definedName>
    <definedName name="modelo" localSheetId="17">#REF!</definedName>
    <definedName name="modelo" localSheetId="19">#REF!</definedName>
    <definedName name="modelo">#REF!</definedName>
    <definedName name="MODELOCEDULA" localSheetId="6">#REF!</definedName>
    <definedName name="MODELOCEDULA" localSheetId="21">#REF!</definedName>
    <definedName name="MODELOCEDULA" localSheetId="22">#REF!</definedName>
    <definedName name="MODELOCEDULA" localSheetId="17">#REF!</definedName>
    <definedName name="MODELOCEDULA" localSheetId="19">#REF!</definedName>
    <definedName name="MODELOCEDULA">#REF!</definedName>
    <definedName name="ñ" localSheetId="6">#REF!</definedName>
    <definedName name="ñ" localSheetId="21">#REF!</definedName>
    <definedName name="ñ" localSheetId="22">#REF!</definedName>
    <definedName name="ñ" localSheetId="17">#REF!</definedName>
    <definedName name="ñ" localSheetId="19">#REF!</definedName>
    <definedName name="ñ">#REF!</definedName>
    <definedName name="presupuesto" localSheetId="6">#REF!</definedName>
    <definedName name="presupuesto" localSheetId="21">#REF!</definedName>
    <definedName name="presupuesto" localSheetId="22">#REF!</definedName>
    <definedName name="presupuesto" localSheetId="17">#REF!</definedName>
    <definedName name="presupuesto" localSheetId="19">#REF!</definedName>
    <definedName name="presupuesto">#REF!</definedName>
    <definedName name="si" localSheetId="6">#REF!</definedName>
    <definedName name="si" localSheetId="21">#REF!</definedName>
    <definedName name="si" localSheetId="22">#REF!</definedName>
    <definedName name="si" localSheetId="17">#REF!</definedName>
    <definedName name="si" localSheetId="19">#REF!</definedName>
    <definedName name="si">#REF!</definedName>
    <definedName name="_xlnm.Print_Titles" localSheetId="23">'Guia de Cumplimiento LDF'!$1:$8</definedName>
    <definedName name="TOTASIGNADO" localSheetId="6">#REF!</definedName>
    <definedName name="TOTASIGNADO" localSheetId="21">#REF!</definedName>
    <definedName name="TOTASIGNADO" localSheetId="22">#REF!</definedName>
    <definedName name="TOTASIGNADO" localSheetId="17">#REF!</definedName>
    <definedName name="TOTASIGNADO" localSheetId="19">#REF!</definedName>
    <definedName name="TOTASIGNAD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2" l="1"/>
  <c r="H10" i="32"/>
  <c r="H34" i="32" s="1"/>
  <c r="G10" i="32"/>
  <c r="G34" i="32" s="1"/>
  <c r="F10" i="32"/>
  <c r="F34" i="32" s="1"/>
  <c r="E10" i="32"/>
  <c r="D10" i="32"/>
  <c r="D34" i="32" s="1"/>
  <c r="C10" i="32"/>
  <c r="C34" i="32" s="1"/>
  <c r="G44" i="31"/>
  <c r="D44" i="31"/>
  <c r="H24" i="31"/>
  <c r="H20" i="31" s="1"/>
  <c r="G20" i="31"/>
  <c r="F20" i="31"/>
  <c r="F44" i="31" s="1"/>
  <c r="E20" i="31"/>
  <c r="E10" i="31" s="1"/>
  <c r="E45" i="31" s="1"/>
  <c r="D20" i="31"/>
  <c r="G10" i="31"/>
  <c r="G45" i="31" s="1"/>
  <c r="F10" i="31"/>
  <c r="F45" i="31" s="1"/>
  <c r="D10" i="31"/>
  <c r="D45" i="31" s="1"/>
  <c r="C10" i="31"/>
  <c r="C45" i="31" s="1"/>
  <c r="E44" i="30"/>
  <c r="H24" i="30"/>
  <c r="H20" i="30"/>
  <c r="G20" i="30"/>
  <c r="F20" i="30"/>
  <c r="E20" i="30"/>
  <c r="D20" i="30"/>
  <c r="C20" i="30"/>
  <c r="H11" i="30"/>
  <c r="H44" i="30" s="1"/>
  <c r="G11" i="30"/>
  <c r="G44" i="30" s="1"/>
  <c r="F11" i="30"/>
  <c r="F44" i="30" s="1"/>
  <c r="E11" i="30"/>
  <c r="D11" i="30"/>
  <c r="D44" i="30" s="1"/>
  <c r="C11" i="30"/>
  <c r="C44" i="30" s="1"/>
  <c r="H10" i="30"/>
  <c r="G10" i="30"/>
  <c r="F10" i="30"/>
  <c r="E10" i="30"/>
  <c r="D10" i="30"/>
  <c r="C10" i="30"/>
  <c r="F37" i="29"/>
  <c r="E37" i="29"/>
  <c r="H29" i="29"/>
  <c r="H21" i="29"/>
  <c r="G21" i="29"/>
  <c r="F21" i="29"/>
  <c r="E21" i="29"/>
  <c r="D21" i="29"/>
  <c r="C21" i="29"/>
  <c r="H19" i="29"/>
  <c r="H11" i="29"/>
  <c r="H37" i="29" s="1"/>
  <c r="G11" i="29"/>
  <c r="G37" i="29" s="1"/>
  <c r="F11" i="29"/>
  <c r="E11" i="29"/>
  <c r="D11" i="29"/>
  <c r="D37" i="29" s="1"/>
  <c r="C11" i="29"/>
  <c r="C37" i="29" s="1"/>
  <c r="C10" i="28"/>
  <c r="D10" i="28"/>
  <c r="E10" i="28"/>
  <c r="F10" i="28"/>
  <c r="G10" i="28"/>
  <c r="H10" i="28"/>
  <c r="C39" i="28"/>
  <c r="D39" i="28"/>
  <c r="E39" i="28"/>
  <c r="F39" i="28"/>
  <c r="G39" i="28"/>
  <c r="H39" i="28"/>
  <c r="F34" i="16"/>
  <c r="H17" i="24"/>
  <c r="G17" i="24"/>
  <c r="F17" i="24"/>
  <c r="E17" i="24"/>
  <c r="D17" i="24"/>
  <c r="C17" i="24"/>
  <c r="G11" i="24"/>
  <c r="H7" i="24"/>
  <c r="H27" i="24" s="1"/>
  <c r="I31" i="23"/>
  <c r="H31" i="23"/>
  <c r="G31" i="23"/>
  <c r="F31" i="23"/>
  <c r="E31" i="23"/>
  <c r="D31" i="23"/>
  <c r="I24" i="23"/>
  <c r="H24" i="23"/>
  <c r="G24" i="23"/>
  <c r="G34" i="23" s="1"/>
  <c r="F24" i="23"/>
  <c r="F34" i="23" s="1"/>
  <c r="E24" i="23"/>
  <c r="D24" i="23"/>
  <c r="I9" i="23"/>
  <c r="I34" i="23" s="1"/>
  <c r="H9" i="23"/>
  <c r="H34" i="23" s="1"/>
  <c r="G9" i="23"/>
  <c r="F9" i="23"/>
  <c r="E9" i="23"/>
  <c r="E34" i="23" s="1"/>
  <c r="D9" i="23"/>
  <c r="D34" i="23" s="1"/>
  <c r="H22" i="22"/>
  <c r="D20" i="22"/>
  <c r="D19" i="22" s="1"/>
  <c r="H13" i="22"/>
  <c r="H12" i="22"/>
  <c r="E12" i="22"/>
  <c r="D12" i="22"/>
  <c r="C12" i="22"/>
  <c r="C8" i="22" s="1"/>
  <c r="H11" i="22"/>
  <c r="H10" i="22"/>
  <c r="H9" i="22"/>
  <c r="D9" i="22"/>
  <c r="D8" i="22"/>
  <c r="D29" i="22" s="1"/>
  <c r="I32" i="21"/>
  <c r="H32" i="21"/>
  <c r="G32" i="21"/>
  <c r="F32" i="21"/>
  <c r="E32" i="21"/>
  <c r="D32" i="21"/>
  <c r="I25" i="21"/>
  <c r="H25" i="21"/>
  <c r="G25" i="21"/>
  <c r="F25" i="21"/>
  <c r="F35" i="21" s="1"/>
  <c r="E25" i="21"/>
  <c r="D25" i="21"/>
  <c r="I10" i="21"/>
  <c r="I35" i="21" s="1"/>
  <c r="H10" i="21"/>
  <c r="H35" i="21" s="1"/>
  <c r="G10" i="21"/>
  <c r="G35" i="21" s="1"/>
  <c r="F10" i="21"/>
  <c r="E10" i="21"/>
  <c r="E35" i="21" s="1"/>
  <c r="D10" i="21"/>
  <c r="D35" i="21" s="1"/>
  <c r="E36" i="15"/>
  <c r="H15" i="15"/>
  <c r="H11" i="15"/>
  <c r="H36" i="15" s="1"/>
  <c r="G11" i="15"/>
  <c r="G36" i="15" s="1"/>
  <c r="F11" i="15"/>
  <c r="F36" i="15" s="1"/>
  <c r="E11" i="15"/>
  <c r="D11" i="15"/>
  <c r="D36" i="15" s="1"/>
  <c r="C11" i="15"/>
  <c r="C36" i="15" s="1"/>
  <c r="H34" i="11"/>
  <c r="G34" i="11"/>
  <c r="F34" i="11"/>
  <c r="E34" i="11"/>
  <c r="D34" i="11"/>
  <c r="C34" i="11"/>
  <c r="E36" i="10"/>
  <c r="H21" i="10"/>
  <c r="G21" i="10"/>
  <c r="F21" i="10"/>
  <c r="E21" i="10"/>
  <c r="D21" i="10"/>
  <c r="C21" i="10"/>
  <c r="H15" i="10"/>
  <c r="G11" i="10"/>
  <c r="G36" i="10" s="1"/>
  <c r="F11" i="10"/>
  <c r="F36" i="10" s="1"/>
  <c r="E11" i="10"/>
  <c r="H11" i="10" s="1"/>
  <c r="H36" i="10" s="1"/>
  <c r="D11" i="10"/>
  <c r="D36" i="10" s="1"/>
  <c r="C11" i="10"/>
  <c r="C36" i="10" s="1"/>
  <c r="E39" i="9"/>
  <c r="H38" i="9"/>
  <c r="H37" i="9"/>
  <c r="H36" i="9"/>
  <c r="H35" i="9"/>
  <c r="H34" i="9"/>
  <c r="H33" i="9"/>
  <c r="H32" i="9"/>
  <c r="H31" i="9"/>
  <c r="H30" i="9"/>
  <c r="H29" i="9"/>
  <c r="G29" i="9"/>
  <c r="F29" i="9"/>
  <c r="E29" i="9"/>
  <c r="D29" i="9"/>
  <c r="C29" i="9"/>
  <c r="H28" i="9"/>
  <c r="H27" i="9"/>
  <c r="H26" i="9"/>
  <c r="H25" i="9"/>
  <c r="H24" i="9"/>
  <c r="H23" i="9"/>
  <c r="H22" i="9"/>
  <c r="H21" i="9"/>
  <c r="H20" i="9"/>
  <c r="G19" i="9"/>
  <c r="F19" i="9"/>
  <c r="E19" i="9"/>
  <c r="H19" i="9" s="1"/>
  <c r="D19" i="9"/>
  <c r="C19" i="9"/>
  <c r="H18" i="9"/>
  <c r="H17" i="9"/>
  <c r="H16" i="9"/>
  <c r="H15" i="9"/>
  <c r="H14" i="9"/>
  <c r="H13" i="9"/>
  <c r="H12" i="9"/>
  <c r="H11" i="9"/>
  <c r="G11" i="9"/>
  <c r="G39" i="9" s="1"/>
  <c r="F11" i="9"/>
  <c r="F39" i="9" s="1"/>
  <c r="E11" i="9"/>
  <c r="D11" i="9"/>
  <c r="D39" i="9" s="1"/>
  <c r="C11" i="9"/>
  <c r="C39" i="9" s="1"/>
  <c r="F10" i="9"/>
  <c r="G42" i="6"/>
  <c r="F42" i="6"/>
  <c r="E42" i="6"/>
  <c r="I40" i="6"/>
  <c r="H38" i="6"/>
  <c r="H42" i="6" s="1"/>
  <c r="G38" i="6"/>
  <c r="F38" i="6"/>
  <c r="E38" i="6"/>
  <c r="D38" i="6"/>
  <c r="D42" i="6" s="1"/>
  <c r="I16" i="6"/>
  <c r="I15" i="6"/>
  <c r="E59" i="5"/>
  <c r="E60" i="5" s="1"/>
  <c r="E54" i="5"/>
  <c r="D54" i="5"/>
  <c r="D59" i="5" s="1"/>
  <c r="D60" i="5" s="1"/>
  <c r="C54" i="5"/>
  <c r="C59" i="5" s="1"/>
  <c r="C60" i="5" s="1"/>
  <c r="D50" i="5"/>
  <c r="C50" i="5"/>
  <c r="D49" i="5"/>
  <c r="C49" i="5"/>
  <c r="E44" i="5"/>
  <c r="E49" i="5" s="1"/>
  <c r="E50" i="5" s="1"/>
  <c r="C44" i="5"/>
  <c r="D35" i="5"/>
  <c r="C35" i="5"/>
  <c r="E32" i="5"/>
  <c r="D32" i="5"/>
  <c r="C32" i="5"/>
  <c r="E29" i="5"/>
  <c r="E35" i="5" s="1"/>
  <c r="D29" i="5"/>
  <c r="C29" i="5"/>
  <c r="C23" i="5"/>
  <c r="E14" i="5"/>
  <c r="D14" i="5"/>
  <c r="C14" i="5"/>
  <c r="D12" i="5"/>
  <c r="D11" i="5" s="1"/>
  <c r="E11" i="5"/>
  <c r="C11" i="5"/>
  <c r="D8" i="5"/>
  <c r="D7" i="5" s="1"/>
  <c r="E7" i="5"/>
  <c r="E18" i="5" s="1"/>
  <c r="C7" i="5"/>
  <c r="C18" i="5" s="1"/>
  <c r="C19" i="5" s="1"/>
  <c r="C20" i="5" s="1"/>
  <c r="C26" i="5" s="1"/>
  <c r="H10" i="31" l="1"/>
  <c r="H45" i="31" s="1"/>
  <c r="H44" i="31"/>
  <c r="E44" i="31"/>
  <c r="G34" i="16"/>
  <c r="C34" i="16"/>
  <c r="E10" i="9"/>
  <c r="H10" i="9" s="1"/>
  <c r="H39" i="9"/>
  <c r="C10" i="9"/>
  <c r="G10" i="9"/>
  <c r="D10" i="9"/>
  <c r="I38" i="6"/>
  <c r="I42" i="6" s="1"/>
  <c r="E19" i="5"/>
  <c r="E20" i="5" s="1"/>
  <c r="E26" i="5" s="1"/>
  <c r="D18" i="5"/>
  <c r="D19" i="5" s="1"/>
  <c r="D20" i="5" s="1"/>
  <c r="D26" i="5" s="1"/>
  <c r="I87" i="1"/>
  <c r="J62" i="1"/>
  <c r="I62" i="1"/>
  <c r="J82" i="1"/>
  <c r="I82" i="1"/>
  <c r="J74" i="1"/>
  <c r="I74" i="1"/>
  <c r="J68" i="1"/>
  <c r="J87" i="1" s="1"/>
  <c r="I68" i="1"/>
  <c r="H34" i="16" l="1"/>
  <c r="E34" i="16"/>
  <c r="D34" i="16"/>
  <c r="J47" i="1"/>
  <c r="I47" i="1"/>
  <c r="J43" i="1"/>
  <c r="I43" i="1"/>
  <c r="I52" i="1" s="1"/>
  <c r="I64" i="1" s="1"/>
  <c r="I89" i="1" s="1"/>
  <c r="J36" i="1"/>
  <c r="I36" i="1"/>
  <c r="J32" i="1"/>
  <c r="I32" i="1"/>
  <c r="J28" i="1"/>
  <c r="I28" i="1"/>
  <c r="J24" i="1"/>
  <c r="I24" i="1"/>
  <c r="J14" i="1"/>
  <c r="I14" i="1"/>
  <c r="E65" i="1"/>
  <c r="D65" i="1"/>
  <c r="E43" i="1"/>
  <c r="E36" i="1"/>
  <c r="E30" i="1"/>
  <c r="E22" i="1"/>
  <c r="E14" i="1"/>
  <c r="E52" i="1" s="1"/>
  <c r="E67" i="1" s="1"/>
  <c r="D43" i="1"/>
  <c r="D36" i="1"/>
  <c r="D30" i="1"/>
  <c r="D22" i="1"/>
  <c r="D52" i="1" s="1"/>
  <c r="D67" i="1" s="1"/>
  <c r="D14" i="1"/>
  <c r="J52" i="1" l="1"/>
  <c r="J64" i="1" s="1"/>
  <c r="J89" i="1" s="1"/>
  <c r="G19" i="22"/>
  <c r="E19" i="22"/>
  <c r="H19" i="22"/>
  <c r="F19" i="22"/>
  <c r="C19" i="22"/>
  <c r="C29" i="22"/>
</calcChain>
</file>

<file path=xl/sharedStrings.xml><?xml version="1.0" encoding="utf-8"?>
<sst xmlns="http://schemas.openxmlformats.org/spreadsheetml/2006/main" count="1343" uniqueCount="687">
  <si>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</si>
  <si>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</si>
  <si>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</si>
  <si>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</si>
  <si>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</si>
  <si>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</si>
  <si>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</si>
  <si>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</si>
  <si>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</si>
  <si>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</si>
  <si>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</si>
  <si>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</si>
  <si>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</si>
  <si>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</si>
  <si>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</si>
  <si>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</si>
  <si>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</si>
  <si>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</si>
  <si>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</si>
  <si>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</si>
  <si>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</si>
  <si>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</si>
  <si>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</si>
  <si>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</si>
  <si>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</si>
  <si>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</si>
  <si>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</si>
  <si>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</si>
  <si>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</si>
  <si>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</si>
  <si>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</si>
  <si>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</si>
  <si>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</si>
  <si>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</si>
  <si>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</si>
  <si>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</si>
  <si>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</si>
  <si>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</si>
  <si>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</si>
  <si>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</si>
  <si>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</si>
  <si>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</si>
  <si>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</si>
  <si>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</si>
  <si>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</si>
  <si>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</si>
  <si>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</si>
  <si>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</si>
  <si>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</si>
  <si>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</si>
  <si>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</si>
  <si>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</si>
  <si>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</si>
  <si>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</si>
  <si>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</si>
  <si>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</si>
  <si>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</si>
  <si>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</si>
  <si>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</si>
  <si>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</si>
  <si>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</si>
  <si>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</si>
  <si>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</si>
  <si>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</si>
  <si>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</si>
  <si>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</si>
  <si>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</si>
  <si>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</si>
  <si>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</si>
  <si>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</si>
  <si>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</si>
  <si>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</si>
  <si>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</si>
  <si>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</si>
  <si>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</si>
  <si>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</si>
  <si>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</si>
  <si>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</si>
  <si>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</si>
  <si>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</si>
  <si>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</si>
  <si>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</si>
  <si>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</si>
  <si>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</si>
  <si>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</si>
  <si>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</si>
  <si>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</si>
  <si>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</si>
  <si>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</si>
  <si>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</si>
  <si>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</si>
  <si>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</si>
  <si>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</si>
  <si>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</si>
  <si>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</si>
  <si>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</si>
  <si>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</si>
  <si>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</si>
  <si>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</si>
  <si>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</si>
  <si>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</si>
  <si>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</si>
  <si>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</si>
  <si>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</si>
  <si>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</si>
  <si>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</si>
  <si>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</si>
  <si>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</si>
  <si>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</si>
  <si>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</si>
  <si>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</si>
  <si>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</si>
  <si>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</si>
  <si>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</si>
  <si>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</si>
  <si>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</si>
  <si>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</si>
  <si>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</si>
  <si>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</si>
  <si>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</si>
  <si>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</si>
  <si>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</si>
  <si>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</si>
  <si>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</si>
  <si>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</si>
  <si>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</si>
  <si>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</si>
  <si>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</si>
  <si>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</si>
  <si>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</si>
  <si>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</si>
  <si>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</si>
  <si>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</si>
  <si>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</si>
  <si>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</si>
  <si>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</si>
  <si>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</si>
  <si>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</si>
  <si>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</si>
  <si>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</si>
  <si>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b2) Documentos con Contratistas por Obras Públicas por Pagar a CP</t>
  </si>
  <si>
    <t>Cuenta Pública 2021</t>
  </si>
  <si>
    <t xml:space="preserve"> Al 31 de diciembre de 2021  y  al 31 de diciembre de 2020</t>
  </si>
  <si>
    <t>Instituto de Cultura Física y Deporte del Estado de Zacatecas</t>
  </si>
  <si>
    <t>Informe Analítico de la Deuda y Otros Pasivos - LDF</t>
  </si>
  <si>
    <t xml:space="preserve"> Del 1 de enero al 31 de diciembre de 2021</t>
  </si>
  <si>
    <t>Denominación de las Deuda Pública y Otros Pasivos</t>
  </si>
  <si>
    <t>Saldo al 31 de diciembre de 2019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</si>
  <si>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</si>
  <si>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</si>
  <si>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</si>
  <si>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</si>
  <si>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</si>
  <si>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</si>
  <si>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</si>
  <si>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</si>
  <si>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Instituciones de Crédito</t>
  </si>
  <si>
    <t>Títulos y Valores</t>
  </si>
  <si>
    <t>Arrendamientos Financieros</t>
  </si>
  <si>
    <t xml:space="preserve">B. Largo Plazo           </t>
  </si>
  <si>
    <t>0</t>
  </si>
  <si>
    <t>2. Otros Pasivos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</si>
  <si>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</si>
  <si>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</si>
  <si>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</si>
  <si>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</si>
  <si>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</si>
  <si>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Ceno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(Informativo) </t>
    </r>
  </si>
  <si>
    <t>A. Instrumento Bono Cupón 1</t>
  </si>
  <si>
    <t>B. Instrumento Bono Cupón 2</t>
  </si>
  <si>
    <t>C. Instrumento Bono Cupón Cero XX</t>
  </si>
  <si>
    <t xml:space="preserve"> TOTAL DEUDA Y OTROS PASIVOS</t>
  </si>
  <si>
    <t>Obligaciones a Corto Plazo - LDF</t>
  </si>
  <si>
    <t>Del 1 de enero al 31 de diciembre de 2021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</si>
  <si>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</si>
  <si>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</si>
  <si>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</si>
  <si>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</si>
  <si>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</si>
  <si>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</si>
  <si>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A. Crédito 1               </t>
  </si>
  <si>
    <t xml:space="preserve">B. Crédito 2           </t>
  </si>
  <si>
    <t xml:space="preserve">C. Crédito XX           </t>
  </si>
  <si>
    <t>Informe Analítico de Obligaciones Diferentes de Financiamientos - LDF</t>
  </si>
  <si>
    <t xml:space="preserve"> Del 1 de enero al 31 de diciemnre de 2021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</si>
  <si>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</si>
  <si>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</si>
  <si>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</si>
  <si>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</si>
  <si>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</si>
  <si>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</si>
  <si>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</si>
  <si>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</si>
  <si>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</si>
  <si>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2020</t>
  </si>
  <si>
    <t>Saldo pendiente por pagar de la Inversión al 31 de diciembre de 2020</t>
  </si>
  <si>
    <t xml:space="preserve">A. Asociaciones Público Privadas               </t>
  </si>
  <si>
    <t xml:space="preserve"> </t>
  </si>
  <si>
    <t xml:space="preserve">a) APP 1 </t>
  </si>
  <si>
    <t>b) APP 2</t>
  </si>
  <si>
    <t>c) APP 3</t>
  </si>
  <si>
    <t>d) APP XX</t>
  </si>
  <si>
    <t xml:space="preserve">B. Otros Instrumentos   </t>
  </si>
  <si>
    <t xml:space="preserve">a) Otro Instrumento 1 </t>
  </si>
  <si>
    <t>b) Otro Instrumento 2</t>
  </si>
  <si>
    <t>c) Otro Instrumento 3</t>
  </si>
  <si>
    <t>d) Otro Instrumento XX</t>
  </si>
  <si>
    <t>C.  Total de Obligaciones Diferentes de Financiemiento</t>
  </si>
  <si>
    <t>Balance Presupuestario - LDF</t>
  </si>
  <si>
    <t xml:space="preserve">Concepto </t>
  </si>
  <si>
    <t>Estimado/Aprobado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</si>
  <si>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</si>
  <si>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</si>
  <si>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</si>
  <si>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</si>
  <si>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</si>
  <si>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</si>
  <si>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</si>
  <si>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</si>
  <si>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</si>
  <si>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</si>
  <si>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</si>
  <si>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</si>
  <si>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</si>
  <si>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</si>
  <si>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</si>
  <si>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</si>
  <si>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</si>
  <si>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</si>
  <si>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</si>
  <si>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</si>
  <si>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</si>
  <si>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IV. Balance Primario (IV= III + E)</t>
  </si>
  <si>
    <t>Estimado/ Aprobado (d)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</si>
  <si>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</si>
  <si>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</si>
  <si>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</si>
  <si>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</si>
  <si>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</si>
  <si>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</si>
  <si>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</si>
  <si>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A1. Ingresos de Libre Disposición</t>
  </si>
  <si>
    <t xml:space="preserve">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</si>
  <si>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</si>
  <si>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</si>
  <si>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</si>
  <si>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</si>
  <si>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</si>
  <si>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</si>
  <si>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</si>
  <si>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</si>
  <si>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</si>
  <si>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 - B2 + C2)</t>
  </si>
  <si>
    <t>VIII. Balance Presupuestario de Recursos Etiquetados sin Financiamiento Neto (VIII = VII - A3.2)</t>
  </si>
  <si>
    <t xml:space="preserve">Estado Analítico de Ingresos Detallado </t>
  </si>
  <si>
    <t>Ingreso</t>
  </si>
  <si>
    <t xml:space="preserve">Diferencia </t>
  </si>
  <si>
    <t>Estimado (d)</t>
  </si>
  <si>
    <t>Ampliaciones y Reducciones</t>
  </si>
  <si>
    <t>Modificado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</si>
  <si>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</si>
  <si>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</si>
  <si>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</si>
  <si>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</si>
  <si>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</si>
  <si>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</si>
  <si>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</si>
  <si>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Libre Disposición </t>
  </si>
  <si>
    <t xml:space="preserve">  A. Impuestos</t>
  </si>
  <si>
    <t xml:space="preserve">  B. Cuotas y Aportaciones de Seguridad Social</t>
  </si>
  <si>
    <t xml:space="preserve">  C. Contribuciones de Mejoras</t>
  </si>
  <si>
    <t xml:space="preserve">  D. Derechos</t>
  </si>
  <si>
    <t xml:space="preserve">  E. Productos</t>
  </si>
  <si>
    <t xml:space="preserve">  F. Aprovechamientos</t>
  </si>
  <si>
    <t xml:space="preserve">  G. Ingresos por Ventas de Bienes y Prestación de Servicios</t>
  </si>
  <si>
    <t xml:space="preserve">  H. Participaciones y Aportaciones</t>
  </si>
  <si>
    <t xml:space="preserve">h1) Fondo General de Participaciones </t>
  </si>
  <si>
    <t xml:space="preserve">h2) Fondo de Fomento Municipal </t>
  </si>
  <si>
    <t>h3) Fondo de Fiscalización y Recaudación</t>
  </si>
  <si>
    <t xml:space="preserve">h4) Fondo de Compensación </t>
  </si>
  <si>
    <t>h5) Fondo de Extracción de Hidrocarburos</t>
  </si>
  <si>
    <t>h6) Impuesto Especial Sobre Producción y Servicios</t>
  </si>
  <si>
    <t>h7) 0.136% de la Recaudación Federal Participables</t>
  </si>
  <si>
    <t xml:space="preserve">h8) 3.17% Sobre Extracción de Petróleo </t>
  </si>
  <si>
    <t xml:space="preserve">h9) Gasolinas y Diésel </t>
  </si>
  <si>
    <t xml:space="preserve">h10) Fondo de Impuesto Sobre la Renta </t>
  </si>
  <si>
    <t xml:space="preserve">h11) Fondo de Estabilización de los Ingresos de las Entidades Federativas </t>
  </si>
  <si>
    <t xml:space="preserve">  I.- Incentivos Derivados de Colaboración Fiscal 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</si>
  <si>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</si>
  <si>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</si>
  <si>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</si>
  <si>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</si>
  <si>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</si>
  <si>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 xml:space="preserve">  J. Transferencias </t>
  </si>
  <si>
    <t xml:space="preserve">  K. Convenios</t>
  </si>
  <si>
    <t xml:space="preserve">k1) Otros Convenios y Subsidios </t>
  </si>
  <si>
    <t xml:space="preserve">  L. Otros Ingresos de Libre Disposición </t>
  </si>
  <si>
    <t xml:space="preserve">       l1) Participaciones en Ingresos Locales </t>
  </si>
  <si>
    <t xml:space="preserve">       l2) Otros Ingresos de Libre Disposición </t>
  </si>
  <si>
    <t xml:space="preserve">l. Total de Ingresos de Libre Disposición </t>
  </si>
  <si>
    <t xml:space="preserve">Ingresos Excedentes de Ingresos de Libre Disposición </t>
  </si>
  <si>
    <t xml:space="preserve">    </t>
  </si>
  <si>
    <t xml:space="preserve">Transferencias Federales Etiquetadas </t>
  </si>
  <si>
    <t xml:space="preserve">  A. Aportaciones</t>
  </si>
  <si>
    <t xml:space="preserve">          a1) Fondo de Aportaciones para la Nómina Educativa y Gasto Operativo</t>
  </si>
  <si>
    <t xml:space="preserve">          a2) Fondo de Aportaciones para los Servicios de Salud </t>
  </si>
  <si>
    <t xml:space="preserve">          a3) Fondo de Aportaciones para la Infraestructura Social</t>
  </si>
  <si>
    <t xml:space="preserve">          a4) Fondo de Aport. p/Fortalecimiento de los Municipios y las Demarcaciones Territoriales del DF 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</si>
  <si>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</si>
  <si>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</si>
  <si>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p/Seguridad Pública de los Estados y del DF</t>
  </si>
  <si>
    <t xml:space="preserve">          a8) Fondo de Aportaciones P/Fortalecimiento de las Entidades Federativas</t>
  </si>
  <si>
    <t xml:space="preserve">  B. Convenios</t>
  </si>
  <si>
    <t>b1) Convenios de Protección Social en Salud</t>
  </si>
  <si>
    <t xml:space="preserve">b2) Convenios de Descentralización  </t>
  </si>
  <si>
    <t xml:space="preserve">b3) Convenios de Reasignación  </t>
  </si>
  <si>
    <t xml:space="preserve">b4) Otros Convenios y Subsidios  </t>
  </si>
  <si>
    <t xml:space="preserve">  C. Fondos Distintos de Aportaciones </t>
  </si>
  <si>
    <t>c1) Fondo para Entidades Federativas y Municipios: Productos de Hidrocarburos</t>
  </si>
  <si>
    <t xml:space="preserve">c2) Fondo Minero </t>
  </si>
  <si>
    <t xml:space="preserve">  D. Transferencias, Subsidios y Subvenciones, Pensiones y Jubilaciones</t>
  </si>
  <si>
    <t xml:space="preserve">  E. Otras Transferencias Federales Etiquetadas</t>
  </si>
  <si>
    <t>ll. Total de Transferencias Federales Etiquetadas</t>
  </si>
  <si>
    <t xml:space="preserve">III. Ingresos Derivados de Financiamientos  </t>
  </si>
  <si>
    <t xml:space="preserve">  A. Ingresos Derivados de Financiamientos </t>
  </si>
  <si>
    <t>IV. Total de Ingresos</t>
  </si>
  <si>
    <t xml:space="preserve">  Datos Informativos:</t>
  </si>
  <si>
    <t xml:space="preserve">  1. Ingresos Derivados de Financiamientos con Fuente de Pago de Ingresos de Libre Disposición</t>
  </si>
  <si>
    <t xml:space="preserve">  2. Ingresos Derivados de Financiamientos con Fuente de Pago de Transferencias Federales Etiquetadas</t>
  </si>
  <si>
    <t xml:space="preserve">  3. Ingresos Derivados de Financiamientos (3=1+2)</t>
  </si>
  <si>
    <t>Instituto de Cultura Fisica y Deporte del Estado de Zacatecas</t>
  </si>
  <si>
    <t xml:space="preserve">Estado Analítico del Ejercicio del Presupuesto de Egresos Detallado- LDF </t>
  </si>
  <si>
    <t xml:space="preserve">Clasificación por Objeto del Gasto </t>
  </si>
  <si>
    <t>(PESOS)</t>
  </si>
  <si>
    <t>Egresos</t>
  </si>
  <si>
    <t>Subejercicio</t>
  </si>
  <si>
    <t>Ampliaciones/ (Reducciones)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</si>
  <si>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</si>
  <si>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</si>
  <si>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</si>
  <si>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</si>
  <si>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</si>
  <si>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</si>
  <si>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</si>
  <si>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</si>
  <si>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</si>
  <si>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</si>
  <si>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</si>
  <si>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</si>
  <si>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</si>
  <si>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</si>
  <si>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</si>
  <si>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</si>
  <si>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</si>
  <si>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</si>
  <si>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</si>
  <si>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</si>
  <si>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</si>
  <si>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</si>
  <si>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</si>
  <si>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</si>
  <si>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</si>
  <si>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</si>
  <si>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</si>
  <si>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</si>
  <si>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</si>
  <si>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</si>
  <si>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</si>
  <si>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Clasificación Por Objeto del Gasto hoja 1 de 6</t>
  </si>
  <si>
    <t>D. Transferencias, Asignaciones, Subsidios y Otras Ayudas</t>
  </si>
  <si>
    <t>d1) Transferencia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</si>
  <si>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</si>
  <si>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</si>
  <si>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</si>
  <si>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</si>
  <si>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</si>
  <si>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</si>
  <si>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</si>
  <si>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</si>
  <si>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</si>
  <si>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</si>
  <si>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</si>
  <si>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</si>
  <si>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</si>
  <si>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</si>
  <si>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</si>
  <si>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</si>
  <si>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</si>
  <si>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</si>
  <si>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</si>
  <si>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</si>
  <si>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</si>
  <si>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</si>
  <si>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Total de Clasificación Por Objeto del Gasto hoja 2 de 6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</si>
  <si>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</si>
  <si>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</si>
  <si>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</si>
  <si>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</si>
  <si>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</si>
  <si>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</si>
  <si>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</si>
  <si>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</si>
  <si>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</si>
  <si>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</si>
  <si>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</si>
  <si>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</si>
  <si>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</si>
  <si>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</si>
  <si>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</si>
  <si>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</si>
  <si>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</si>
  <si>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</si>
  <si>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</si>
  <si>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</si>
  <si>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Clasificación Por Objeto del Gasto hoja 3 de 6</t>
  </si>
  <si>
    <t>Total de Clasificación Por Objeto del Gasto hoja 4 de 6</t>
  </si>
  <si>
    <t>II. Gasto Etiquetado</t>
  </si>
  <si>
    <t>Estado Analítico del Ejercicio del Presupuesto de Egresos Detallado- LDF</t>
  </si>
  <si>
    <t>Total de Clasificación Por Objeto del Gasto hoja 5 de 6</t>
  </si>
  <si>
    <t>Total Clasificación Funcional</t>
  </si>
  <si>
    <t>Total Clasificación Funcional Hoja 2 de 2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</si>
  <si>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</si>
  <si>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</si>
  <si>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</si>
  <si>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</si>
  <si>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</si>
  <si>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</si>
  <si>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</si>
  <si>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</si>
  <si>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</si>
  <si>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</si>
  <si>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</si>
  <si>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</si>
  <si>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</si>
  <si>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</si>
  <si>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</si>
  <si>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</si>
  <si>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</si>
  <si>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</si>
  <si>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</si>
  <si>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</si>
  <si>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</si>
  <si>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</si>
  <si>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</si>
  <si>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</si>
  <si>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</si>
  <si>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</si>
  <si>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</si>
  <si>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</si>
  <si>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</si>
  <si>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</si>
  <si>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</si>
  <si>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</t>
  </si>
  <si>
    <t xml:space="preserve">Clasificación Funcional </t>
  </si>
  <si>
    <t>Total de Clasificación Por Objeto del Gasto hoja 6 de 6</t>
  </si>
  <si>
    <t xml:space="preserve">Total de Clasificación Por Objeto del Gasto 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</si>
  <si>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</si>
  <si>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</si>
  <si>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</si>
  <si>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</si>
  <si>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</si>
  <si>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</si>
  <si>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</si>
  <si>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</si>
  <si>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69</t>
  </si>
  <si>
    <t>III. Total de Egresos</t>
  </si>
  <si>
    <t>Total Clasificación Funcional Hoja 1 de 2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</si>
  <si>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</si>
  <si>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</si>
  <si>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</si>
  <si>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</si>
  <si>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</si>
  <si>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</si>
  <si>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</si>
  <si>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</si>
  <si>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</si>
  <si>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</si>
  <si>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</si>
  <si>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</si>
  <si>
    <t>Instituto de Cultura Física y Deporte del Estado de Zacateccas</t>
  </si>
  <si>
    <t>Proyección de Ingresos - LDF</t>
  </si>
  <si>
    <t>(CIFRAS NOMINALES)</t>
  </si>
  <si>
    <t>Concepto (b)</t>
  </si>
  <si>
    <t>Año en Cuestión (de iniciativa de Ley)  2020</t>
  </si>
  <si>
    <t xml:space="preserve">1. Ingresos de Libre Disposición </t>
  </si>
  <si>
    <t xml:space="preserve">  (1=A+B+C+D+E+F+G+H+I+J+K+L)</t>
  </si>
  <si>
    <t xml:space="preserve">  G. Ingresos por Ventas de Bienes y Servicios</t>
  </si>
  <si>
    <t xml:space="preserve">  I. Incentivos Derivados de la Colaboración Fiscal</t>
  </si>
  <si>
    <t xml:space="preserve">  J. Transferencias</t>
  </si>
  <si>
    <t xml:space="preserve">  L. Otros Ingresos de Libre Disposición</t>
  </si>
  <si>
    <t>2. Transferencias Federales Etiquetadas (2=A+B+C+D+E)</t>
  </si>
  <si>
    <t xml:space="preserve">      A. Aportaciones </t>
  </si>
  <si>
    <t xml:space="preserve">      B. Convenios </t>
  </si>
  <si>
    <t xml:space="preserve">      C. Fondos Distintos de Aportaciones </t>
  </si>
  <si>
    <t xml:space="preserve">      D. Transferencias,Subsidios y Subvenciones, y Pensiones y Jubilaciones</t>
  </si>
  <si>
    <t xml:space="preserve">      E. Otras Transferencias Federales Etiquetadas  </t>
  </si>
  <si>
    <t>3. Ingresos Deribvados de Financiamientos (3=A)</t>
  </si>
  <si>
    <t xml:space="preserve">     A. Ingresos Derivados de Financiamientos </t>
  </si>
  <si>
    <t>4. Total de Ingresos Proyectados (4=1+2+3)</t>
  </si>
  <si>
    <t>Datos informativos</t>
  </si>
  <si>
    <t>1. Ingresos Derivados de Financiamientos con Fuente de Pago de Recursos de Libre Disposición.</t>
  </si>
  <si>
    <t>2. Ingresos Derivados de Financiamientos con Fuente de Pago de Transferencias Federales Etiquetadas.</t>
  </si>
  <si>
    <t>3. Ingresos Derivados de Financiamiento (3=1+2)</t>
  </si>
  <si>
    <t>Fuente: Periodico Oficial TOMO CXXX Núm.105 Anexos. 30 de Diciembre 2020. Presupuesto de Egresos del Estado de Zacatecas para el Ejercicio Fiscal 2021.</t>
  </si>
  <si>
    <t>Proyecciones de Egresos- LDF</t>
  </si>
  <si>
    <t>(Cifras Nominales)</t>
  </si>
  <si>
    <t>1. Gasto No Etiquetado (1=A+B+C+D+E+F+G+H+I)</t>
  </si>
  <si>
    <t>2. Gasto Etiquetado (1=A+B+C+D+E+F+G+H+I)</t>
  </si>
  <si>
    <t>3. Total de Egresos Proyectados (3=1+2)</t>
  </si>
  <si>
    <t>Resultado de Ingresos - LDF</t>
  </si>
  <si>
    <t>Año del Ejercicio Vigente 2021</t>
  </si>
  <si>
    <t xml:space="preserve">   A.  Impuestos</t>
  </si>
  <si>
    <t xml:space="preserve">   B.  Cuotas y Aportaciones de Seguridad Social </t>
  </si>
  <si>
    <t xml:space="preserve">   C.  Contribuciones de Mejoras </t>
  </si>
  <si>
    <t xml:space="preserve">   D.   Derechos</t>
  </si>
  <si>
    <t xml:space="preserve">   E.   Productos</t>
  </si>
  <si>
    <t xml:space="preserve">   F.   Aprobechamientos</t>
  </si>
  <si>
    <t xml:space="preserve">   G.  Ingresos por Ventas de Bienes y Servicios</t>
  </si>
  <si>
    <t xml:space="preserve">   H.   Participaciones</t>
  </si>
  <si>
    <t xml:space="preserve">   I.    Incentivos Derivados de la Colaboración Fiscal </t>
  </si>
  <si>
    <t xml:space="preserve">  J.   Transferencias</t>
  </si>
  <si>
    <t xml:space="preserve">  K.  Convenios</t>
  </si>
  <si>
    <t xml:space="preserve">  L.  Otros Ingresos de Libre Disposición</t>
  </si>
  <si>
    <t xml:space="preserve">        A. Aportaciones</t>
  </si>
  <si>
    <t xml:space="preserve">        B. Convenios</t>
  </si>
  <si>
    <t xml:space="preserve">        C. Fonmdos Distintos de Aportaciones</t>
  </si>
  <si>
    <t xml:space="preserve">        D. Transferencias, Subsidios y Subvenciones, y Pensiones y Jubilaciones</t>
  </si>
  <si>
    <t xml:space="preserve">        E. Otras Transferencias Federales Etiquetadas </t>
  </si>
  <si>
    <t>3. Ingresos Derivados de Financiamientos (3=A)</t>
  </si>
  <si>
    <t xml:space="preserve">        A. Ingresos Derivados de Financiamientos </t>
  </si>
  <si>
    <t>4. Total de Resultados de Ingresos (4=1+2+3)</t>
  </si>
  <si>
    <t>Datos Informativos</t>
  </si>
  <si>
    <t>Resultados de Egresos- LDF</t>
  </si>
  <si>
    <t>3. Total del Resultado de Egresos (3=1+2)</t>
  </si>
  <si>
    <t>Informe Sobre Estudios Actuariales - LDF</t>
  </si>
  <si>
    <t xml:space="preserve">Pensiones y Jubilaciones </t>
  </si>
  <si>
    <t>Salud</t>
  </si>
  <si>
    <t>Riesgos de Trabajo</t>
  </si>
  <si>
    <t>Invalidez y Vida</t>
  </si>
  <si>
    <t>Otras Prestaciones Sociales</t>
  </si>
  <si>
    <t>Tipo de Sistema</t>
  </si>
  <si>
    <t xml:space="preserve">       Prestación Laboral o Fondo general para trabajadores del estado o municipio</t>
  </si>
  <si>
    <t xml:space="preserve">   Beneficio definido, Contribución definida o Mixto</t>
  </si>
  <si>
    <t>Población Afiliada</t>
  </si>
  <si>
    <t xml:space="preserve">  Activos</t>
  </si>
  <si>
    <t>Edad máxima</t>
  </si>
  <si>
    <t>Edad mínima</t>
  </si>
  <si>
    <t>Edad promedio</t>
  </si>
  <si>
    <t xml:space="preserve">  Pensionados y Jubilados</t>
  </si>
  <si>
    <t>Beneficiarios</t>
  </si>
  <si>
    <t>Promedio de años de servicio ( 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</si>
  <si>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</si>
  <si>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</si>
  <si>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</si>
  <si>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 (como%)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</si>
  <si>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</si>
  <si>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</si>
  <si>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</si>
  <si>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</si>
  <si>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</si>
  <si>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Activos</t>
  </si>
  <si>
    <t>Pensionados y Jubilados</t>
  </si>
  <si>
    <t>Beneficiarios de Pensionados y Jubilados</t>
  </si>
  <si>
    <t xml:space="preserve"> Hoja 1 de 2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</si>
  <si>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</si>
  <si>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</si>
  <si>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</si>
  <si>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</si>
  <si>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</si>
  <si>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</si>
  <si>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</si>
  <si>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</si>
  <si>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</si>
  <si>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</si>
  <si>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 xml:space="preserve">Valor presente de aportaciones futuras </t>
  </si>
  <si>
    <t>Otros Ingresos</t>
  </si>
  <si>
    <t>Déficit/superávit actuarial</t>
  </si>
  <si>
    <t>Periodo de suficiencia</t>
  </si>
  <si>
    <t>Año de descapitalizaión</t>
  </si>
  <si>
    <t>Tasa de rendimiento</t>
  </si>
  <si>
    <t>Estudio actuarial</t>
  </si>
  <si>
    <t>Año de elaboración del estudio actuarial</t>
  </si>
  <si>
    <t>Empresa que elaboró el estudio actuarial</t>
  </si>
  <si>
    <t>Hoja 2 de 2</t>
  </si>
  <si>
    <t>Total Hoja 2/2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</si>
  <si>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</si>
  <si>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</si>
  <si>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</si>
  <si>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</si>
  <si>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</si>
  <si>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</si>
  <si>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</si>
  <si>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</si>
  <si>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</si>
  <si>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</si>
  <si>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</si>
  <si>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</si>
  <si>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</si>
  <si>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</si>
  <si>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</si>
  <si>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Propuesto</t>
  </si>
  <si>
    <t>Iniciativa de Ley de Ingresos y Proyecto de Presupuesto de Egresos</t>
  </si>
  <si>
    <t>pesos</t>
  </si>
  <si>
    <t>Art. 6 y 19 de la LDF</t>
  </si>
  <si>
    <t>NINGUNO</t>
  </si>
  <si>
    <t>Estimada/Aprobado</t>
  </si>
  <si>
    <t>Ley de Ingresos y Presupuesto de Egresos</t>
  </si>
  <si>
    <t>Cuenta Pública / Formato 4 LDF</t>
  </si>
  <si>
    <t>Balance Presupuestario de Recursos Disponibles Sostenible (k)</t>
  </si>
  <si>
    <t>Estimado/Aprobado</t>
  </si>
  <si>
    <t>Cuenta Pública / Formato  4LDF</t>
  </si>
  <si>
    <t>Financiamiento Neto dentro del Techo de Financiamiento Neto (l)</t>
  </si>
  <si>
    <t xml:space="preserve">Iniciativa de Ley de Ingresos </t>
  </si>
  <si>
    <t>Art. 6, 19 y 46 de la LDF</t>
  </si>
  <si>
    <t>Estimada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</si>
  <si>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</si>
  <si>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</si>
  <si>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</si>
  <si>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</si>
  <si>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</si>
  <si>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</si>
  <si>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</si>
  <si>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</si>
  <si>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</si>
  <si>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</si>
  <si>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</si>
  <si>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</si>
  <si>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</si>
  <si>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</si>
  <si>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</si>
  <si>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</si>
  <si>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</si>
  <si>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</si>
  <si>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RECURSO ESTATAL 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</si>
  <si>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</si>
  <si>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</si>
  <si>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</si>
  <si>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</si>
  <si>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</si>
  <si>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</si>
  <si>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</si>
  <si>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</si>
  <si>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</si>
  <si>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</si>
  <si>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</si>
  <si>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</si>
  <si>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</si>
  <si>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</si>
  <si>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</si>
  <si>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</si>
  <si>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</si>
  <si>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</si>
  <si>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</si>
  <si>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</si>
  <si>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</si>
  <si>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</si>
  <si>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</si>
  <si>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</si>
  <si>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</si>
  <si>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</si>
  <si>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</si>
  <si>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</si>
  <si>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</si>
  <si>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</si>
  <si>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</si>
  <si>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</si>
  <si>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</si>
  <si>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</si>
  <si>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</si>
  <si>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</si>
  <si>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</si>
  <si>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</si>
  <si>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</si>
  <si>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</si>
  <si>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</si>
  <si>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Monto de Ingresos Excedentes derivados de ILD destinados al fin señadado epor el artículo 14, párrafo segundo y en el artículo 21 y Noveno Transitorio de la LDF (jj)</t>
  </si>
  <si>
    <t>Monto de Ingresos Excedentes derivados de ILD en un nivel de endudamiento sostenivle de acuerdo al Sistema de Alertas hasta por el 5% de los recursos para cubrir el Gasto Corriente (kk)</t>
  </si>
  <si>
    <t>Análisis Costo-Beneficio para programas o proyectos de inversión mayores a 10 millones de UDIS (II)</t>
  </si>
  <si>
    <t>Página de internet de la Secretaría de Finanzas o Tesorería Municipal</t>
  </si>
  <si>
    <t>Art. 13 frac. III y 21 de la LDF</t>
  </si>
  <si>
    <t>Análisis de conveniencia y análisis de transferencia de riesgos de los proyectos APPs (mm)</t>
  </si>
  <si>
    <t>Identificación de población objetivo, destino y temporalidad de subsidios (nn)</t>
  </si>
  <si>
    <t>Art. 13 frac. VII y 21 de la LDF</t>
  </si>
  <si>
    <t>INDICADORES DE DEUDA PÚBLICA</t>
  </si>
  <si>
    <t>Límite de Obligaciones a Corto Plazo (oo)</t>
  </si>
  <si>
    <t>Art. 30 frac. I de la LDF</t>
  </si>
  <si>
    <t>Obligaciones a Corto Plazo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</si>
</sst>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,###\)"/>
    <numFmt numFmtId="168" formatCode="_(* #,##0_);_(* \(#,##0\);_(* &quot;-&quot;??_);_(@_)"/>
    <numFmt numFmtId="169" formatCode="_-* #,##0_-;\-* #,##0_-;_-* &quot;-&quot;??_-;_-@_-"/>
    <numFmt numFmtId="170" formatCode="#,##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9"/>
      <name val="Gotham Book"/>
    </font>
    <font>
      <b/>
      <sz val="7"/>
      <name val="Gotham Book"/>
    </font>
    <font>
      <sz val="9"/>
      <color theme="1"/>
      <name val="Gotham Book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4"/>
      <name val="Montserrat"/>
    </font>
    <font>
      <b/>
      <u/>
      <sz val="14"/>
      <name val="Montserrat"/>
    </font>
    <font>
      <sz val="9"/>
      <color theme="0"/>
      <name val="Montserrat"/>
    </font>
    <font>
      <b/>
      <sz val="12"/>
      <color theme="0"/>
      <name val="Montserrat"/>
    </font>
    <font>
      <b/>
      <sz val="11"/>
      <color theme="1"/>
      <name val="Calibri"/>
      <family val="2"/>
      <scheme val="minor"/>
    </font>
    <font>
      <b/>
      <sz val="12"/>
      <name val="Montserrat"/>
    </font>
    <font>
      <b/>
      <sz val="14"/>
      <name val="Arial"/>
      <family val="2"/>
    </font>
    <font>
      <b/>
      <u/>
      <sz val="14"/>
      <name val="Arial"/>
      <family val="2"/>
    </font>
    <font>
      <b/>
      <sz val="9"/>
      <color theme="0"/>
      <name val="Montserrat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sz val="9"/>
      <name val="Gotham Book"/>
    </font>
    <font>
      <b/>
      <sz val="11"/>
      <name val="Montserrat"/>
    </font>
    <font>
      <b/>
      <sz val="9"/>
      <name val="Montserrat"/>
    </font>
    <font>
      <b/>
      <sz val="10"/>
      <name val="Montserrat"/>
    </font>
    <font>
      <b/>
      <i/>
      <sz val="9"/>
      <name val="Montserrat"/>
    </font>
    <font>
      <b/>
      <i/>
      <sz val="10"/>
      <name val="Montserrat"/>
    </font>
    <font>
      <sz val="9"/>
      <name val="Montserrat"/>
    </font>
    <font>
      <sz val="10"/>
      <name val="Montserrat"/>
    </font>
    <font>
      <b/>
      <i/>
      <sz val="11"/>
      <name val="Montserrat"/>
    </font>
    <font>
      <b/>
      <sz val="8"/>
      <name val="Montserrat"/>
    </font>
    <font>
      <sz val="8"/>
      <name val="Montserrat"/>
    </font>
    <font>
      <sz val="8"/>
      <name val="Arial"/>
      <family val="2"/>
    </font>
    <font>
      <sz val="8"/>
      <color theme="1"/>
      <name val="Gotham Book"/>
    </font>
    <font>
      <b/>
      <sz val="9"/>
      <color theme="0"/>
      <name val="Gotham Book"/>
    </font>
    <font>
      <sz val="8"/>
      <color theme="1"/>
      <name val="Arial"/>
      <family val="2"/>
    </font>
    <font>
      <b/>
      <sz val="9"/>
      <color theme="1"/>
      <name val="Montserrat"/>
    </font>
    <font>
      <sz val="9"/>
      <color theme="1"/>
      <name val="Montserrat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u/>
      <sz val="9"/>
      <name val="Montserrat"/>
    </font>
    <font>
      <sz val="8"/>
      <color rgb="FF000000"/>
      <name val="Gotham Book"/>
    </font>
    <font>
      <b/>
      <sz val="8"/>
      <color theme="1"/>
      <name val="Gotham Book"/>
    </font>
    <font>
      <i/>
      <sz val="9"/>
      <name val="Montserrat"/>
    </font>
    <font>
      <sz val="8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11"/>
      <color theme="0" tint="-0.499984740745262"/>
      <name val="Gotham Book"/>
    </font>
    <font>
      <sz val="11"/>
      <name val="Montserrat"/>
    </font>
    <font>
      <sz val="8"/>
      <color theme="0" tint="-0.499984740745262"/>
      <name val="Gotham Book"/>
    </font>
    <font>
      <b/>
      <sz val="11"/>
      <color theme="1"/>
      <name val="Gotham Book"/>
    </font>
    <font>
      <sz val="9"/>
      <color theme="0" tint="-0.499984740745262"/>
      <name val="Arial"/>
      <family val="2"/>
    </font>
    <font>
      <b/>
      <sz val="8"/>
      <color theme="0" tint="-0.499984740745262"/>
      <name val="Gotham Book"/>
    </font>
    <font>
      <b/>
      <sz val="8"/>
      <color theme="0" tint="-0.499984740745262"/>
      <name val="Montserrat"/>
    </font>
    <font>
      <sz val="11"/>
      <color theme="1"/>
      <name val="Calibri"/>
      <family val="2"/>
    </font>
    <font>
      <b/>
      <sz val="10"/>
      <name val="Gotham Book"/>
    </font>
    <font>
      <sz val="10"/>
      <color theme="0" tint="-0.499984740745262"/>
      <name val="Gotham Book"/>
    </font>
    <font>
      <sz val="10"/>
      <color theme="0" tint="-0.499984740745262"/>
      <name val="Montserrat"/>
    </font>
    <font>
      <i/>
      <sz val="9"/>
      <name val="Arial"/>
      <family val="2"/>
    </font>
    <font>
      <u/>
      <sz val="11"/>
      <color theme="10"/>
      <name val="Calibri"/>
      <family val="2"/>
    </font>
    <font>
      <u/>
      <sz val="9"/>
      <name val="Arial"/>
      <family val="2"/>
    </font>
    <font>
      <b/>
      <sz val="9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D68D8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F2E2E"/>
        <bgColor indexed="64"/>
      </patternFill>
    </fill>
  </fills>
  <borders count="1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1" tint="0.24994659260841701"/>
      </left>
      <right/>
      <top style="medium">
        <color theme="0"/>
      </top>
      <bottom/>
      <diagonal/>
    </border>
    <border>
      <left/>
      <right style="thin">
        <color theme="1" tint="0.24994659260841701"/>
      </right>
      <top style="medium">
        <color theme="0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1" tint="0.499984740745262"/>
      </left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/>
      <right style="medium">
        <color theme="1" tint="0.499984740745262"/>
      </right>
      <top style="medium">
        <color theme="0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660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rgb="FF336600"/>
      </top>
      <bottom style="thin">
        <color theme="1" tint="0.34998626667073579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/>
      <bottom style="medium">
        <color rgb="FF3366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/>
      <diagonal/>
    </border>
    <border>
      <left style="thin">
        <color theme="0"/>
      </left>
      <right style="thin">
        <color rgb="FF336600"/>
      </right>
      <top style="thin">
        <color rgb="FF336600"/>
      </top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6600"/>
      </right>
      <top/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336600"/>
      </left>
      <right/>
      <top style="thin">
        <color rgb="FF336600"/>
      </top>
      <bottom/>
      <diagonal/>
    </border>
    <border>
      <left/>
      <right style="medium">
        <color theme="0"/>
      </right>
      <top style="thin">
        <color rgb="FF336600"/>
      </top>
      <bottom/>
      <diagonal/>
    </border>
    <border>
      <left style="medium">
        <color theme="0"/>
      </left>
      <right style="medium">
        <color theme="0"/>
      </right>
      <top style="thin">
        <color rgb="FF336600"/>
      </top>
      <bottom/>
      <diagonal/>
    </border>
    <border>
      <left style="thin">
        <color rgb="FF336600"/>
      </left>
      <right style="thin">
        <color theme="0"/>
      </right>
      <top/>
      <bottom style="thin">
        <color theme="0"/>
      </bottom>
      <diagonal/>
    </border>
    <border>
      <left style="thin">
        <color rgb="FF33660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9" fontId="1" fillId="0" borderId="0" applyFont="0" applyFill="0" applyBorder="0" applyAlignment="0" applyProtection="0"/>
    <xf numFmtId="0" fontId="1" fillId="0" borderId="0"/>
    <xf numFmtId="0" fontId="67" fillId="0" borderId="0"/>
    <xf numFmtId="0" fontId="72" fillId="0" borderId="0" applyNumberFormat="0" applyFill="0" applyBorder="0" applyAlignment="0" applyProtection="0"/>
  </cellStyleXfs>
  <cellXfs count="734">
    <xf numFmtId="0" fontId="0" fillId="0" borderId="0" xfId="0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/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9" fillId="0" borderId="0" xfId="0" applyFont="1"/>
    <xf numFmtId="0" fontId="6" fillId="2" borderId="0" xfId="0" applyFont="1" applyFill="1" applyBorder="1" applyAlignment="1">
      <alignment horizontal="left" vertical="top"/>
    </xf>
    <xf numFmtId="0" fontId="10" fillId="2" borderId="0" xfId="3" applyNumberFormat="1" applyFont="1" applyFill="1" applyBorder="1" applyAlignment="1">
      <alignment vertical="center"/>
    </xf>
    <xf numFmtId="0" fontId="11" fillId="2" borderId="0" xfId="3" applyNumberFormat="1" applyFont="1" applyFill="1" applyBorder="1" applyAlignment="1">
      <alignment horizontal="right" vertical="top"/>
    </xf>
    <xf numFmtId="0" fontId="12" fillId="2" borderId="0" xfId="0" applyFont="1" applyFill="1" applyBorder="1"/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3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vertical="top" wrapText="1"/>
    </xf>
    <xf numFmtId="3" fontId="14" fillId="2" borderId="0" xfId="1" applyNumberFormat="1" applyFont="1" applyFill="1" applyBorder="1" applyAlignment="1">
      <alignment vertical="top"/>
    </xf>
    <xf numFmtId="3" fontId="13" fillId="2" borderId="0" xfId="1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3" fontId="20" fillId="2" borderId="0" xfId="1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165" fontId="24" fillId="3" borderId="12" xfId="1" applyNumberFormat="1" applyFont="1" applyFill="1" applyBorder="1" applyAlignment="1">
      <alignment horizontal="center"/>
    </xf>
    <xf numFmtId="167" fontId="14" fillId="2" borderId="0" xfId="0" applyNumberFormat="1" applyFont="1" applyFill="1" applyBorder="1" applyAlignment="1" applyProtection="1">
      <alignment vertical="top"/>
      <protection locked="0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vertical="top"/>
    </xf>
    <xf numFmtId="166" fontId="14" fillId="2" borderId="14" xfId="1" applyNumberFormat="1" applyFont="1" applyFill="1" applyBorder="1" applyAlignment="1">
      <alignment vertical="top"/>
    </xf>
    <xf numFmtId="0" fontId="14" fillId="2" borderId="14" xfId="0" applyFont="1" applyFill="1" applyBorder="1" applyAlignment="1">
      <alignment vertical="top"/>
    </xf>
    <xf numFmtId="0" fontId="15" fillId="2" borderId="14" xfId="0" applyFont="1" applyFill="1" applyBorder="1" applyAlignment="1">
      <alignment horizontal="right" vertical="top"/>
    </xf>
    <xf numFmtId="0" fontId="13" fillId="2" borderId="14" xfId="0" applyFont="1" applyFill="1" applyBorder="1" applyAlignment="1">
      <alignment vertical="top"/>
    </xf>
    <xf numFmtId="0" fontId="15" fillId="2" borderId="15" xfId="0" applyFont="1" applyFill="1" applyBorder="1"/>
    <xf numFmtId="0" fontId="2" fillId="2" borderId="16" xfId="0" applyFont="1" applyFill="1" applyBorder="1" applyAlignment="1">
      <alignment vertical="top"/>
    </xf>
    <xf numFmtId="0" fontId="15" fillId="2" borderId="17" xfId="0" applyFont="1" applyFill="1" applyBorder="1"/>
    <xf numFmtId="0" fontId="17" fillId="2" borderId="16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0" fontId="18" fillId="2" borderId="16" xfId="0" applyFont="1" applyFill="1" applyBorder="1" applyAlignment="1">
      <alignment vertical="top"/>
    </xf>
    <xf numFmtId="0" fontId="15" fillId="2" borderId="16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15" fillId="2" borderId="19" xfId="0" applyFont="1" applyFill="1" applyBorder="1" applyAlignment="1">
      <alignment vertical="top"/>
    </xf>
    <xf numFmtId="0" fontId="15" fillId="2" borderId="19" xfId="0" applyFont="1" applyFill="1" applyBorder="1" applyAlignment="1">
      <alignment horizontal="right" vertical="top"/>
    </xf>
    <xf numFmtId="0" fontId="15" fillId="2" borderId="20" xfId="0" applyFont="1" applyFill="1" applyBorder="1"/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165" fontId="24" fillId="3" borderId="1" xfId="1" applyNumberFormat="1" applyFont="1" applyFill="1" applyBorder="1" applyAlignment="1">
      <alignment horizontal="center"/>
    </xf>
    <xf numFmtId="165" fontId="24" fillId="3" borderId="5" xfId="1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2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3" fillId="3" borderId="1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/>
    </xf>
    <xf numFmtId="0" fontId="24" fillId="3" borderId="10" xfId="2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2" applyFont="1" applyFill="1" applyBorder="1" applyAlignment="1">
      <alignment horizontal="right" vertical="top"/>
    </xf>
    <xf numFmtId="0" fontId="24" fillId="3" borderId="9" xfId="2" applyFont="1" applyFill="1" applyBorder="1" applyAlignment="1">
      <alignment horizontal="right" vertical="top"/>
    </xf>
    <xf numFmtId="0" fontId="24" fillId="3" borderId="5" xfId="2" applyFont="1" applyFill="1" applyBorder="1" applyAlignment="1">
      <alignment horizontal="center" vertical="center"/>
    </xf>
    <xf numFmtId="0" fontId="24" fillId="3" borderId="11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7" fillId="2" borderId="0" xfId="2" applyFont="1" applyFill="1" applyBorder="1" applyAlignment="1" applyProtection="1">
      <alignment horizontal="center"/>
    </xf>
    <xf numFmtId="0" fontId="26" fillId="2" borderId="0" xfId="2" applyFont="1" applyFill="1" applyBorder="1" applyAlignment="1" applyProtection="1">
      <alignment horizontal="center"/>
    </xf>
    <xf numFmtId="0" fontId="28" fillId="2" borderId="0" xfId="2" applyFont="1" applyFill="1" applyBorder="1" applyAlignment="1" applyProtection="1">
      <alignment horizontal="center"/>
      <protection locked="0"/>
    </xf>
    <xf numFmtId="0" fontId="29" fillId="3" borderId="6" xfId="2" applyFont="1" applyFill="1" applyBorder="1" applyAlignment="1" applyProtection="1">
      <alignment horizontal="center" vertical="center" wrapText="1"/>
    </xf>
    <xf numFmtId="0" fontId="29" fillId="3" borderId="7" xfId="2" applyFont="1" applyFill="1" applyBorder="1" applyAlignment="1" applyProtection="1">
      <alignment horizontal="center" vertical="center" wrapText="1"/>
    </xf>
    <xf numFmtId="0" fontId="29" fillId="3" borderId="21" xfId="2" applyFont="1" applyFill="1" applyBorder="1" applyAlignment="1" applyProtection="1">
      <alignment horizontal="center" vertical="center" wrapText="1"/>
    </xf>
    <xf numFmtId="0" fontId="29" fillId="3" borderId="8" xfId="2" applyFont="1" applyFill="1" applyBorder="1" applyAlignment="1" applyProtection="1">
      <alignment horizontal="center" vertical="center" wrapText="1"/>
    </xf>
    <xf numFmtId="0" fontId="29" fillId="3" borderId="6" xfId="2" applyFont="1" applyFill="1" applyBorder="1" applyAlignment="1" applyProtection="1">
      <alignment horizontal="center" vertical="center" wrapText="1"/>
    </xf>
    <xf numFmtId="0" fontId="4" fillId="4" borderId="22" xfId="3" applyNumberFormat="1" applyFont="1" applyFill="1" applyBorder="1" applyAlignment="1" applyProtection="1">
      <alignment horizontal="left" vertical="center"/>
    </xf>
    <xf numFmtId="0" fontId="4" fillId="4" borderId="2" xfId="3" applyNumberFormat="1" applyFont="1" applyFill="1" applyBorder="1" applyAlignment="1" applyProtection="1">
      <alignment horizontal="left" vertical="center"/>
    </xf>
    <xf numFmtId="3" fontId="30" fillId="4" borderId="2" xfId="0" applyNumberFormat="1" applyFont="1" applyFill="1" applyBorder="1" applyAlignment="1" applyProtection="1">
      <alignment horizontal="right" vertical="center"/>
    </xf>
    <xf numFmtId="0" fontId="30" fillId="4" borderId="23" xfId="3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top"/>
    </xf>
    <xf numFmtId="3" fontId="30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3" fontId="30" fillId="2" borderId="25" xfId="0" applyNumberFormat="1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vertical="center"/>
      <protection locked="0"/>
    </xf>
    <xf numFmtId="0" fontId="31" fillId="2" borderId="24" xfId="0" applyFont="1" applyFill="1" applyBorder="1" applyAlignment="1" applyProtection="1"/>
    <xf numFmtId="0" fontId="31" fillId="2" borderId="0" xfId="0" applyFont="1" applyFill="1" applyBorder="1" applyAlignment="1" applyProtection="1">
      <alignment vertical="top"/>
    </xf>
    <xf numFmtId="0" fontId="31" fillId="2" borderId="0" xfId="0" applyFont="1" applyFill="1" applyBorder="1" applyAlignment="1" applyProtection="1">
      <alignment vertical="center"/>
      <protection locked="0"/>
    </xf>
    <xf numFmtId="3" fontId="31" fillId="2" borderId="0" xfId="0" applyNumberFormat="1" applyFont="1" applyFill="1" applyBorder="1" applyAlignment="1" applyProtection="1">
      <alignment horizontal="center" vertical="center"/>
      <protection locked="0"/>
    </xf>
    <xf numFmtId="3" fontId="32" fillId="2" borderId="0" xfId="0" applyNumberFormat="1" applyFont="1" applyFill="1" applyBorder="1" applyAlignment="1" applyProtection="1">
      <alignment horizontal="right" vertical="center"/>
      <protection locked="0"/>
    </xf>
    <xf numFmtId="0" fontId="31" fillId="2" borderId="2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top"/>
    </xf>
    <xf numFmtId="0" fontId="30" fillId="2" borderId="0" xfId="0" applyFont="1" applyFill="1" applyBorder="1" applyAlignment="1" applyProtection="1">
      <alignment horizontal="center" vertical="center"/>
    </xf>
    <xf numFmtId="3" fontId="30" fillId="2" borderId="0" xfId="0" applyNumberFormat="1" applyFont="1" applyFill="1" applyBorder="1" applyAlignment="1" applyProtection="1">
      <alignment horizontal="right" vertical="center"/>
    </xf>
    <xf numFmtId="3" fontId="30" fillId="2" borderId="25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right" vertical="center"/>
      <protection locked="0"/>
    </xf>
    <xf numFmtId="3" fontId="13" fillId="4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0" xfId="3" applyNumberFormat="1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vertical="center"/>
    </xf>
    <xf numFmtId="0" fontId="4" fillId="4" borderId="25" xfId="3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25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horizontal="right" vertical="center"/>
    </xf>
    <xf numFmtId="0" fontId="4" fillId="4" borderId="25" xfId="3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25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Protection="1"/>
    <xf numFmtId="0" fontId="4" fillId="0" borderId="2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3" fontId="13" fillId="4" borderId="27" xfId="0" applyNumberFormat="1" applyFont="1" applyFill="1" applyBorder="1" applyAlignment="1" applyProtection="1">
      <alignment horizontal="right" vertical="center"/>
    </xf>
    <xf numFmtId="3" fontId="13" fillId="4" borderId="28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Protection="1"/>
    <xf numFmtId="0" fontId="34" fillId="2" borderId="0" xfId="0" applyFont="1" applyFill="1" applyBorder="1" applyAlignment="1" applyProtection="1">
      <alignment horizontal="left" vertical="top"/>
    </xf>
    <xf numFmtId="0" fontId="34" fillId="2" borderId="0" xfId="0" applyFont="1" applyFill="1" applyBorder="1" applyAlignment="1" applyProtection="1">
      <alignment vertical="top"/>
    </xf>
    <xf numFmtId="0" fontId="34" fillId="2" borderId="0" xfId="0" applyFont="1" applyFill="1" applyBorder="1" applyAlignment="1" applyProtection="1">
      <alignment horizontal="center"/>
      <protection locked="0"/>
    </xf>
    <xf numFmtId="43" fontId="34" fillId="2" borderId="0" xfId="1" applyFont="1" applyFill="1" applyBorder="1" applyProtection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/>
    <xf numFmtId="0" fontId="35" fillId="2" borderId="0" xfId="0" applyFont="1" applyFill="1" applyBorder="1" applyAlignment="1" applyProtection="1">
      <alignment horizontal="center"/>
    </xf>
    <xf numFmtId="0" fontId="35" fillId="2" borderId="0" xfId="2" applyFont="1" applyFill="1" applyBorder="1" applyAlignment="1" applyProtection="1">
      <alignment horizontal="center"/>
    </xf>
    <xf numFmtId="0" fontId="29" fillId="3" borderId="3" xfId="2" applyFont="1" applyFill="1" applyBorder="1" applyAlignment="1" applyProtection="1">
      <alignment horizontal="center" vertical="center" wrapText="1"/>
    </xf>
    <xf numFmtId="0" fontId="29" fillId="3" borderId="0" xfId="2" applyFont="1" applyFill="1" applyBorder="1" applyAlignment="1" applyProtection="1">
      <alignment horizontal="center" vertical="center" wrapText="1"/>
    </xf>
    <xf numFmtId="0" fontId="29" fillId="3" borderId="29" xfId="2" applyFont="1" applyFill="1" applyBorder="1" applyAlignment="1" applyProtection="1">
      <alignment horizontal="center" vertical="center" wrapText="1"/>
    </xf>
    <xf numFmtId="0" fontId="29" fillId="3" borderId="4" xfId="2" applyFont="1" applyFill="1" applyBorder="1" applyAlignment="1" applyProtection="1">
      <alignment horizontal="center" vertical="center" wrapText="1"/>
    </xf>
    <xf numFmtId="0" fontId="29" fillId="3" borderId="3" xfId="2" applyFont="1" applyFill="1" applyBorder="1" applyAlignment="1" applyProtection="1">
      <alignment horizontal="center" vertical="center" wrapText="1"/>
    </xf>
    <xf numFmtId="0" fontId="36" fillId="0" borderId="13" xfId="3" applyNumberFormat="1" applyFont="1" applyFill="1" applyBorder="1" applyAlignment="1" applyProtection="1">
      <alignment horizontal="left" vertical="center"/>
    </xf>
    <xf numFmtId="0" fontId="36" fillId="0" borderId="14" xfId="3" applyNumberFormat="1" applyFont="1" applyFill="1" applyBorder="1" applyAlignment="1" applyProtection="1">
      <alignment horizontal="left" vertical="center"/>
    </xf>
    <xf numFmtId="3" fontId="37" fillId="0" borderId="14" xfId="0" applyNumberFormat="1" applyFont="1" applyFill="1" applyBorder="1" applyAlignment="1" applyProtection="1">
      <alignment horizontal="right" vertical="center"/>
    </xf>
    <xf numFmtId="0" fontId="37" fillId="0" borderId="15" xfId="3" applyNumberFormat="1" applyFont="1" applyFill="1" applyBorder="1" applyAlignment="1" applyProtection="1">
      <alignment vertical="center"/>
    </xf>
    <xf numFmtId="0" fontId="36" fillId="0" borderId="16" xfId="3" applyNumberFormat="1" applyFont="1" applyFill="1" applyBorder="1" applyAlignment="1" applyProtection="1">
      <alignment horizontal="left" vertical="center"/>
    </xf>
    <xf numFmtId="0" fontId="36" fillId="0" borderId="0" xfId="3" applyNumberFormat="1" applyFont="1" applyFill="1" applyBorder="1" applyAlignment="1" applyProtection="1">
      <alignment horizontal="lef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37" fillId="0" borderId="17" xfId="3" applyNumberFormat="1" applyFont="1" applyFill="1" applyBorder="1" applyAlignment="1" applyProtection="1">
      <alignment vertical="center"/>
    </xf>
    <xf numFmtId="0" fontId="36" fillId="2" borderId="16" xfId="0" applyFont="1" applyFill="1" applyBorder="1" applyAlignment="1" applyProtection="1"/>
    <xf numFmtId="0" fontId="36" fillId="2" borderId="0" xfId="0" applyFont="1" applyFill="1" applyBorder="1" applyAlignment="1" applyProtection="1">
      <alignment horizontal="left" vertical="top"/>
    </xf>
    <xf numFmtId="3" fontId="37" fillId="2" borderId="0" xfId="0" applyNumberFormat="1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3" fontId="37" fillId="2" borderId="17" xfId="0" applyNumberFormat="1" applyFont="1" applyFill="1" applyBorder="1" applyAlignment="1" applyProtection="1">
      <alignment vertical="center"/>
    </xf>
    <xf numFmtId="0" fontId="38" fillId="2" borderId="16" xfId="0" applyFont="1" applyFill="1" applyBorder="1" applyAlignment="1" applyProtection="1"/>
    <xf numFmtId="0" fontId="38" fillId="2" borderId="0" xfId="0" applyFont="1" applyFill="1" applyBorder="1" applyAlignment="1" applyProtection="1">
      <alignment vertical="top"/>
    </xf>
    <xf numFmtId="0" fontId="38" fillId="2" borderId="0" xfId="0" applyFont="1" applyFill="1" applyBorder="1" applyAlignment="1" applyProtection="1">
      <alignment vertical="center"/>
    </xf>
    <xf numFmtId="3" fontId="38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right" vertical="center"/>
    </xf>
    <xf numFmtId="0" fontId="38" fillId="2" borderId="17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top"/>
    </xf>
    <xf numFmtId="3" fontId="37" fillId="2" borderId="0" xfId="0" applyNumberFormat="1" applyFont="1" applyFill="1" applyBorder="1" applyAlignment="1" applyProtection="1">
      <alignment horizontal="right" vertical="center"/>
    </xf>
    <xf numFmtId="3" fontId="37" fillId="2" borderId="17" xfId="0" applyNumberFormat="1" applyFont="1" applyFill="1" applyBorder="1" applyAlignment="1" applyProtection="1">
      <alignment horizontal="right" vertical="center"/>
    </xf>
    <xf numFmtId="0" fontId="40" fillId="2" borderId="16" xfId="0" applyFont="1" applyFill="1" applyBorder="1" applyAlignment="1" applyProtection="1"/>
    <xf numFmtId="0" fontId="40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right" vertical="center"/>
    </xf>
    <xf numFmtId="0" fontId="40" fillId="2" borderId="17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left" vertical="center"/>
    </xf>
    <xf numFmtId="3" fontId="40" fillId="2" borderId="0" xfId="0" applyNumberFormat="1" applyFont="1" applyFill="1" applyBorder="1" applyAlignment="1" applyProtection="1">
      <alignment horizontal="center" vertical="center"/>
      <protection locked="0"/>
    </xf>
    <xf numFmtId="3" fontId="41" fillId="2" borderId="0" xfId="0" applyNumberFormat="1" applyFont="1" applyFill="1" applyBorder="1" applyAlignment="1" applyProtection="1">
      <alignment horizontal="right" vertical="center"/>
      <protection locked="0"/>
    </xf>
    <xf numFmtId="3" fontId="40" fillId="2" borderId="0" xfId="0" applyNumberFormat="1" applyFont="1" applyFill="1" applyBorder="1" applyAlignment="1" applyProtection="1">
      <alignment horizontal="center" vertical="top"/>
      <protection locked="0"/>
    </xf>
    <xf numFmtId="3" fontId="41" fillId="2" borderId="0" xfId="0" applyNumberFormat="1" applyFont="1" applyFill="1" applyBorder="1" applyAlignment="1" applyProtection="1">
      <alignment horizontal="right" vertical="top"/>
      <protection locked="0"/>
    </xf>
    <xf numFmtId="0" fontId="40" fillId="2" borderId="17" xfId="0" applyFont="1" applyFill="1" applyBorder="1" applyAlignment="1" applyProtection="1">
      <alignment vertical="top"/>
    </xf>
    <xf numFmtId="0" fontId="40" fillId="2" borderId="18" xfId="0" applyFont="1" applyFill="1" applyBorder="1" applyAlignment="1" applyProtection="1"/>
    <xf numFmtId="0" fontId="36" fillId="2" borderId="19" xfId="0" applyFont="1" applyFill="1" applyBorder="1" applyAlignment="1" applyProtection="1">
      <alignment horizontal="left" vertical="top"/>
    </xf>
    <xf numFmtId="0" fontId="40" fillId="2" borderId="19" xfId="0" applyFont="1" applyFill="1" applyBorder="1" applyAlignment="1" applyProtection="1">
      <alignment horizontal="left" vertical="top"/>
    </xf>
    <xf numFmtId="3" fontId="40" fillId="2" borderId="19" xfId="0" applyNumberFormat="1" applyFont="1" applyFill="1" applyBorder="1" applyAlignment="1" applyProtection="1">
      <alignment horizontal="center" vertical="top"/>
      <protection locked="0"/>
    </xf>
    <xf numFmtId="3" fontId="41" fillId="2" borderId="19" xfId="0" applyNumberFormat="1" applyFont="1" applyFill="1" applyBorder="1" applyAlignment="1" applyProtection="1">
      <alignment horizontal="right" vertical="top"/>
      <protection locked="0"/>
    </xf>
    <xf numFmtId="0" fontId="40" fillId="2" borderId="2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top"/>
    </xf>
    <xf numFmtId="3" fontId="38" fillId="0" borderId="0" xfId="0" applyNumberFormat="1" applyFont="1" applyFill="1" applyBorder="1" applyAlignment="1" applyProtection="1">
      <alignment horizontal="center" vertical="top"/>
    </xf>
    <xf numFmtId="3" fontId="42" fillId="0" borderId="0" xfId="0" applyNumberFormat="1" applyFont="1" applyFill="1" applyBorder="1" applyAlignment="1" applyProtection="1">
      <alignment horizontal="right" vertical="top"/>
    </xf>
    <xf numFmtId="0" fontId="38" fillId="0" borderId="0" xfId="0" applyFont="1" applyFill="1" applyBorder="1" applyAlignment="1" applyProtection="1">
      <alignment vertical="top"/>
    </xf>
    <xf numFmtId="0" fontId="40" fillId="2" borderId="0" xfId="0" applyFont="1" applyFill="1" applyBorder="1" applyProtection="1"/>
    <xf numFmtId="0" fontId="40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vertical="top"/>
    </xf>
    <xf numFmtId="0" fontId="40" fillId="2" borderId="0" xfId="0" applyFont="1" applyFill="1" applyBorder="1" applyAlignment="1" applyProtection="1">
      <alignment horizontal="center"/>
      <protection locked="0"/>
    </xf>
    <xf numFmtId="0" fontId="40" fillId="2" borderId="0" xfId="0" applyFont="1" applyFill="1" applyBorder="1" applyAlignment="1" applyProtection="1">
      <alignment horizontal="center" vertical="center"/>
      <protection locked="0"/>
    </xf>
    <xf numFmtId="43" fontId="40" fillId="2" borderId="0" xfId="1" applyFont="1" applyFill="1" applyBorder="1" applyProtection="1"/>
    <xf numFmtId="0" fontId="10" fillId="2" borderId="0" xfId="0" applyFont="1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</xf>
    <xf numFmtId="0" fontId="4" fillId="2" borderId="30" xfId="0" applyFont="1" applyFill="1" applyBorder="1" applyAlignment="1" applyProtection="1"/>
    <xf numFmtId="0" fontId="4" fillId="2" borderId="2" xfId="0" applyFont="1" applyFill="1" applyBorder="1" applyAlignment="1" applyProtection="1">
      <alignment horizontal="left" vertical="center" wrapText="1"/>
    </xf>
    <xf numFmtId="14" fontId="4" fillId="2" borderId="31" xfId="0" applyNumberFormat="1" applyFont="1" applyFill="1" applyBorder="1" applyAlignment="1" applyProtection="1">
      <alignment vertical="top"/>
    </xf>
    <xf numFmtId="14" fontId="30" fillId="2" borderId="31" xfId="0" applyNumberFormat="1" applyFont="1" applyFill="1" applyBorder="1" applyAlignment="1" applyProtection="1">
      <alignment vertical="center"/>
    </xf>
    <xf numFmtId="3" fontId="30" fillId="2" borderId="31" xfId="0" applyNumberFormat="1" applyFont="1" applyFill="1" applyBorder="1" applyAlignment="1" applyProtection="1">
      <alignment vertical="center"/>
    </xf>
    <xf numFmtId="0" fontId="30" fillId="2" borderId="31" xfId="0" applyFont="1" applyFill="1" applyBorder="1" applyAlignment="1" applyProtection="1">
      <alignment vertical="center"/>
    </xf>
    <xf numFmtId="3" fontId="30" fillId="2" borderId="32" xfId="0" applyNumberFormat="1" applyFont="1" applyFill="1" applyBorder="1" applyAlignment="1" applyProtection="1">
      <alignment vertical="center"/>
    </xf>
    <xf numFmtId="0" fontId="6" fillId="2" borderId="33" xfId="0" applyFont="1" applyFill="1" applyBorder="1" applyAlignment="1" applyProtection="1"/>
    <xf numFmtId="14" fontId="6" fillId="2" borderId="34" xfId="0" applyNumberFormat="1" applyFont="1" applyFill="1" applyBorder="1" applyAlignment="1" applyProtection="1">
      <alignment horizontal="center" vertical="top"/>
      <protection locked="0"/>
    </xf>
    <xf numFmtId="14" fontId="3" fillId="2" borderId="34" xfId="0" applyNumberFormat="1" applyFont="1" applyFill="1" applyBorder="1" applyAlignment="1" applyProtection="1">
      <alignment horizontal="right" vertical="center"/>
      <protection locked="0"/>
    </xf>
    <xf numFmtId="14" fontId="4" fillId="2" borderId="34" xfId="0" applyNumberFormat="1" applyFont="1" applyFill="1" applyBorder="1" applyAlignment="1" applyProtection="1">
      <alignment vertical="center"/>
      <protection locked="0"/>
    </xf>
    <xf numFmtId="3" fontId="6" fillId="2" borderId="34" xfId="0" applyNumberFormat="1" applyFont="1" applyFill="1" applyBorder="1" applyAlignment="1" applyProtection="1">
      <alignment horizontal="center" vertical="center"/>
      <protection locked="0"/>
    </xf>
    <xf numFmtId="3" fontId="3" fillId="2" borderId="34" xfId="0" applyNumberFormat="1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vertical="center"/>
      <protection locked="0"/>
    </xf>
    <xf numFmtId="14" fontId="6" fillId="2" borderId="34" xfId="0" applyNumberFormat="1" applyFont="1" applyFill="1" applyBorder="1" applyAlignment="1" applyProtection="1">
      <alignment vertical="top"/>
    </xf>
    <xf numFmtId="14" fontId="4" fillId="2" borderId="34" xfId="0" applyNumberFormat="1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vertical="center"/>
    </xf>
    <xf numFmtId="0" fontId="31" fillId="2" borderId="33" xfId="0" applyFont="1" applyFill="1" applyBorder="1" applyAlignment="1" applyProtection="1"/>
    <xf numFmtId="14" fontId="31" fillId="2" borderId="34" xfId="0" applyNumberFormat="1" applyFont="1" applyFill="1" applyBorder="1" applyAlignment="1" applyProtection="1">
      <alignment vertical="center"/>
    </xf>
    <xf numFmtId="3" fontId="31" fillId="2" borderId="34" xfId="0" applyNumberFormat="1" applyFont="1" applyFill="1" applyBorder="1" applyAlignment="1" applyProtection="1">
      <alignment horizontal="center" vertical="center"/>
      <protection locked="0"/>
    </xf>
    <xf numFmtId="3" fontId="32" fillId="2" borderId="34" xfId="0" applyNumberFormat="1" applyFont="1" applyFill="1" applyBorder="1" applyAlignment="1" applyProtection="1">
      <alignment horizontal="right" vertical="center"/>
    </xf>
    <xf numFmtId="0" fontId="31" fillId="2" borderId="35" xfId="0" applyFont="1" applyFill="1" applyBorder="1" applyAlignment="1" applyProtection="1">
      <alignment vertical="center"/>
    </xf>
    <xf numFmtId="0" fontId="4" fillId="2" borderId="33" xfId="0" applyFont="1" applyFill="1" applyBorder="1" applyAlignment="1" applyProtection="1"/>
    <xf numFmtId="14" fontId="30" fillId="2" borderId="34" xfId="0" applyNumberFormat="1" applyFont="1" applyFill="1" applyBorder="1" applyAlignment="1" applyProtection="1">
      <alignment vertical="center"/>
    </xf>
    <xf numFmtId="0" fontId="30" fillId="2" borderId="34" xfId="0" applyFont="1" applyFill="1" applyBorder="1" applyAlignment="1" applyProtection="1">
      <alignment horizontal="right" vertical="center"/>
    </xf>
    <xf numFmtId="0" fontId="30" fillId="2" borderId="34" xfId="0" applyFont="1" applyFill="1" applyBorder="1" applyAlignment="1" applyProtection="1">
      <alignment horizontal="center" vertical="center"/>
    </xf>
    <xf numFmtId="3" fontId="30" fillId="2" borderId="34" xfId="0" applyNumberFormat="1" applyFont="1" applyFill="1" applyBorder="1" applyAlignment="1" applyProtection="1">
      <alignment horizontal="right" vertical="center"/>
    </xf>
    <xf numFmtId="3" fontId="30" fillId="2" borderId="35" xfId="0" applyNumberFormat="1" applyFont="1" applyFill="1" applyBorder="1" applyAlignment="1" applyProtection="1">
      <alignment horizontal="right" vertical="center"/>
    </xf>
    <xf numFmtId="3" fontId="6" fillId="2" borderId="34" xfId="0" applyNumberFormat="1" applyFont="1" applyFill="1" applyBorder="1" applyAlignment="1" applyProtection="1">
      <alignment horizontal="center" vertical="top"/>
      <protection locked="0"/>
    </xf>
    <xf numFmtId="0" fontId="4" fillId="2" borderId="34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vertical="top"/>
    </xf>
    <xf numFmtId="0" fontId="6" fillId="2" borderId="34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left" vertical="center"/>
    </xf>
    <xf numFmtId="0" fontId="4" fillId="0" borderId="30" xfId="3" applyNumberFormat="1" applyFont="1" applyFill="1" applyBorder="1" applyAlignment="1" applyProtection="1">
      <alignment vertical="center"/>
    </xf>
    <xf numFmtId="0" fontId="4" fillId="0" borderId="2" xfId="3" applyNumberFormat="1" applyFont="1" applyFill="1" applyBorder="1" applyAlignment="1" applyProtection="1">
      <alignment vertical="center" wrapText="1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35" xfId="3" applyNumberFormat="1" applyFont="1" applyFill="1" applyBorder="1" applyAlignment="1" applyProtection="1">
      <alignment vertical="center"/>
      <protection locked="0"/>
    </xf>
    <xf numFmtId="0" fontId="6" fillId="2" borderId="34" xfId="0" applyFont="1" applyFill="1" applyBorder="1" applyAlignment="1" applyProtection="1">
      <alignment horizontal="left" vertical="top"/>
    </xf>
    <xf numFmtId="3" fontId="3" fillId="2" borderId="34" xfId="0" applyNumberFormat="1" applyFont="1" applyFill="1" applyBorder="1" applyAlignment="1" applyProtection="1">
      <alignment horizontal="right" vertical="top"/>
      <protection locked="0"/>
    </xf>
    <xf numFmtId="0" fontId="6" fillId="2" borderId="35" xfId="0" applyFont="1" applyFill="1" applyBorder="1" applyAlignment="1" applyProtection="1">
      <alignment vertical="top"/>
    </xf>
    <xf numFmtId="0" fontId="4" fillId="2" borderId="34" xfId="0" applyFont="1" applyFill="1" applyBorder="1" applyAlignment="1" applyProtection="1">
      <alignment vertical="top"/>
    </xf>
    <xf numFmtId="0" fontId="6" fillId="2" borderId="36" xfId="0" applyFont="1" applyFill="1" applyBorder="1" applyAlignment="1" applyProtection="1"/>
    <xf numFmtId="0" fontId="4" fillId="2" borderId="37" xfId="0" applyFont="1" applyFill="1" applyBorder="1" applyAlignment="1" applyProtection="1">
      <alignment vertical="top"/>
    </xf>
    <xf numFmtId="0" fontId="6" fillId="2" borderId="38" xfId="0" applyFont="1" applyFill="1" applyBorder="1" applyAlignment="1" applyProtection="1">
      <alignment horizontal="left" vertical="top"/>
    </xf>
    <xf numFmtId="0" fontId="6" fillId="2" borderId="38" xfId="0" applyFont="1" applyFill="1" applyBorder="1" applyAlignment="1" applyProtection="1">
      <alignment vertical="top"/>
    </xf>
    <xf numFmtId="3" fontId="6" fillId="2" borderId="38" xfId="0" applyNumberFormat="1" applyFont="1" applyFill="1" applyBorder="1" applyAlignment="1" applyProtection="1">
      <alignment horizontal="center" vertical="top"/>
      <protection locked="0"/>
    </xf>
    <xf numFmtId="3" fontId="3" fillId="2" borderId="38" xfId="0" applyNumberFormat="1" applyFont="1" applyFill="1" applyBorder="1" applyAlignment="1" applyProtection="1">
      <alignment horizontal="right" vertical="top"/>
      <protection locked="0"/>
    </xf>
    <xf numFmtId="0" fontId="6" fillId="2" borderId="39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43" fillId="0" borderId="0" xfId="0" applyFont="1" applyFill="1" applyBorder="1" applyAlignment="1">
      <alignment horizontal="center"/>
    </xf>
    <xf numFmtId="0" fontId="44" fillId="2" borderId="0" xfId="0" applyFont="1" applyFill="1" applyBorder="1"/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justify" vertical="center" wrapText="1"/>
    </xf>
    <xf numFmtId="0" fontId="4" fillId="2" borderId="42" xfId="0" applyFont="1" applyFill="1" applyBorder="1" applyAlignment="1">
      <alignment horizontal="justify" vertical="center" wrapText="1"/>
    </xf>
    <xf numFmtId="3" fontId="4" fillId="2" borderId="43" xfId="0" applyNumberFormat="1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left" vertical="center" wrapText="1" indent="2"/>
    </xf>
    <xf numFmtId="3" fontId="6" fillId="2" borderId="4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0" borderId="44" xfId="0" applyFont="1" applyFill="1" applyBorder="1" applyAlignment="1">
      <alignment horizontal="left" vertical="center" wrapText="1" indent="2"/>
    </xf>
    <xf numFmtId="0" fontId="4" fillId="2" borderId="45" xfId="0" applyFont="1" applyFill="1" applyBorder="1" applyAlignment="1">
      <alignment horizontal="justify" vertical="center" wrapText="1"/>
    </xf>
    <xf numFmtId="0" fontId="4" fillId="2" borderId="46" xfId="0" applyFont="1" applyFill="1" applyBorder="1" applyAlignment="1">
      <alignment horizontal="justify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0" fontId="6" fillId="2" borderId="44" xfId="0" applyFont="1" applyFill="1" applyBorder="1" applyAlignment="1">
      <alignment horizontal="left" vertical="top" wrapText="1" indent="1"/>
    </xf>
    <xf numFmtId="3" fontId="6" fillId="0" borderId="44" xfId="0" applyNumberFormat="1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justify" vertical="center" wrapText="1"/>
    </xf>
    <xf numFmtId="168" fontId="45" fillId="2" borderId="47" xfId="0" applyNumberFormat="1" applyFont="1" applyFill="1" applyBorder="1" applyAlignment="1">
      <alignment vertical="center" wrapText="1"/>
    </xf>
    <xf numFmtId="0" fontId="46" fillId="2" borderId="0" xfId="0" applyFont="1" applyFill="1"/>
    <xf numFmtId="3" fontId="46" fillId="2" borderId="0" xfId="0" applyNumberFormat="1" applyFont="1" applyFill="1"/>
    <xf numFmtId="0" fontId="29" fillId="3" borderId="48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left" vertical="center" wrapText="1"/>
    </xf>
    <xf numFmtId="3" fontId="6" fillId="2" borderId="51" xfId="0" applyNumberFormat="1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 indent="1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168" fontId="0" fillId="0" borderId="0" xfId="0" applyNumberFormat="1"/>
    <xf numFmtId="0" fontId="0" fillId="2" borderId="0" xfId="0" applyFill="1"/>
    <xf numFmtId="0" fontId="4" fillId="2" borderId="44" xfId="0" applyFont="1" applyFill="1" applyBorder="1" applyAlignment="1">
      <alignment horizontal="left" vertical="center" wrapText="1"/>
    </xf>
    <xf numFmtId="168" fontId="6" fillId="2" borderId="44" xfId="0" applyNumberFormat="1" applyFont="1" applyFill="1" applyBorder="1" applyAlignment="1">
      <alignment horizontal="right" vertical="center" wrapText="1"/>
    </xf>
    <xf numFmtId="0" fontId="40" fillId="2" borderId="0" xfId="0" applyFont="1" applyFill="1"/>
    <xf numFmtId="3" fontId="40" fillId="2" borderId="0" xfId="0" applyNumberFormat="1" applyFont="1" applyFill="1"/>
    <xf numFmtId="0" fontId="40" fillId="2" borderId="0" xfId="0" applyFont="1" applyFill="1" applyBorder="1"/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wrapText="1" indent="2"/>
    </xf>
    <xf numFmtId="0" fontId="47" fillId="3" borderId="48" xfId="0" applyFont="1" applyFill="1" applyBorder="1" applyAlignment="1">
      <alignment horizontal="center" vertical="center"/>
    </xf>
    <xf numFmtId="0" fontId="47" fillId="3" borderId="49" xfId="0" applyFont="1" applyFill="1" applyBorder="1" applyAlignment="1">
      <alignment horizontal="center" vertical="center"/>
    </xf>
    <xf numFmtId="0" fontId="47" fillId="3" borderId="49" xfId="0" applyFont="1" applyFill="1" applyBorder="1" applyAlignment="1">
      <alignment horizontal="center" vertical="center" wrapText="1"/>
    </xf>
    <xf numFmtId="0" fontId="47" fillId="3" borderId="50" xfId="0" applyFont="1" applyFill="1" applyBorder="1" applyAlignment="1">
      <alignment horizontal="center" vertical="center" wrapText="1"/>
    </xf>
    <xf numFmtId="0" fontId="6" fillId="2" borderId="44" xfId="0" applyNumberFormat="1" applyFont="1" applyFill="1" applyBorder="1" applyAlignment="1">
      <alignment horizontal="right" vertical="center" wrapText="1"/>
    </xf>
    <xf numFmtId="0" fontId="46" fillId="2" borderId="0" xfId="0" applyFont="1" applyFill="1" applyAlignment="1">
      <alignment horizontal="left" wrapText="1"/>
    </xf>
    <xf numFmtId="0" fontId="48" fillId="2" borderId="0" xfId="0" applyFont="1" applyFill="1"/>
    <xf numFmtId="0" fontId="48" fillId="2" borderId="0" xfId="0" applyFont="1" applyFill="1" applyAlignment="1">
      <alignment horizontal="left" wrapText="1"/>
    </xf>
    <xf numFmtId="0" fontId="48" fillId="2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48" fillId="0" borderId="0" xfId="0" applyFont="1"/>
    <xf numFmtId="0" fontId="36" fillId="0" borderId="0" xfId="0" applyFont="1" applyFill="1" applyBorder="1" applyAlignment="1" applyProtection="1">
      <alignment horizontal="center"/>
      <protection locked="0"/>
    </xf>
    <xf numFmtId="0" fontId="49" fillId="2" borderId="0" xfId="5" applyFont="1" applyFill="1" applyBorder="1"/>
    <xf numFmtId="0" fontId="50" fillId="2" borderId="0" xfId="0" applyFont="1" applyFill="1" applyBorder="1"/>
    <xf numFmtId="0" fontId="49" fillId="2" borderId="0" xfId="5" applyFont="1" applyFill="1" applyBorder="1" applyAlignment="1">
      <alignment horizontal="center"/>
    </xf>
    <xf numFmtId="37" fontId="29" fillId="3" borderId="58" xfId="5" applyNumberFormat="1" applyFont="1" applyFill="1" applyBorder="1" applyAlignment="1">
      <alignment horizontal="center" vertical="center"/>
    </xf>
    <xf numFmtId="37" fontId="29" fillId="3" borderId="58" xfId="5" applyNumberFormat="1" applyFont="1" applyFill="1" applyBorder="1" applyAlignment="1">
      <alignment horizontal="center" vertical="center" wrapText="1"/>
    </xf>
    <xf numFmtId="37" fontId="29" fillId="3" borderId="59" xfId="5" applyNumberFormat="1" applyFont="1" applyFill="1" applyBorder="1" applyAlignment="1">
      <alignment horizontal="center" vertical="center"/>
    </xf>
    <xf numFmtId="37" fontId="29" fillId="3" borderId="59" xfId="5" applyNumberFormat="1" applyFont="1" applyFill="1" applyBorder="1" applyAlignment="1">
      <alignment horizontal="center" vertical="center"/>
    </xf>
    <xf numFmtId="37" fontId="29" fillId="3" borderId="59" xfId="5" applyNumberFormat="1" applyFont="1" applyFill="1" applyBorder="1" applyAlignment="1">
      <alignment horizontal="center" wrapText="1"/>
    </xf>
    <xf numFmtId="37" fontId="29" fillId="3" borderId="59" xfId="5" applyNumberFormat="1" applyFont="1" applyFill="1" applyBorder="1" applyAlignment="1">
      <alignment horizontal="center" vertical="center" wrapText="1"/>
    </xf>
    <xf numFmtId="0" fontId="4" fillId="2" borderId="60" xfId="5" applyFont="1" applyFill="1" applyBorder="1" applyAlignment="1">
      <alignment horizontal="left"/>
    </xf>
    <xf numFmtId="0" fontId="4" fillId="2" borderId="61" xfId="5" applyFont="1" applyFill="1" applyBorder="1" applyAlignment="1">
      <alignment horizontal="left"/>
    </xf>
    <xf numFmtId="0" fontId="4" fillId="2" borderId="62" xfId="5" applyFont="1" applyFill="1" applyBorder="1" applyAlignment="1">
      <alignment horizontal="left"/>
    </xf>
    <xf numFmtId="0" fontId="6" fillId="2" borderId="17" xfId="5" applyFont="1" applyFill="1" applyBorder="1" applyAlignment="1">
      <alignment horizontal="center"/>
    </xf>
    <xf numFmtId="0" fontId="6" fillId="2" borderId="63" xfId="5" applyFont="1" applyFill="1" applyBorder="1" applyAlignment="1">
      <alignment horizontal="center"/>
    </xf>
    <xf numFmtId="4" fontId="45" fillId="0" borderId="0" xfId="0" applyNumberFormat="1" applyFont="1"/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3" fontId="4" fillId="2" borderId="63" xfId="0" applyNumberFormat="1" applyFont="1" applyFill="1" applyBorder="1" applyAlignment="1">
      <alignment vertical="center" wrapText="1"/>
    </xf>
    <xf numFmtId="167" fontId="4" fillId="2" borderId="63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3" fontId="6" fillId="2" borderId="63" xfId="0" applyNumberFormat="1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64" xfId="5" applyFont="1" applyFill="1" applyBorder="1" applyAlignment="1">
      <alignment horizontal="left"/>
    </xf>
    <xf numFmtId="0" fontId="4" fillId="2" borderId="65" xfId="5" applyFont="1" applyFill="1" applyBorder="1" applyAlignment="1">
      <alignment horizontal="left"/>
    </xf>
    <xf numFmtId="0" fontId="4" fillId="2" borderId="66" xfId="5" applyFont="1" applyFill="1" applyBorder="1" applyAlignment="1">
      <alignment horizontal="left"/>
    </xf>
    <xf numFmtId="3" fontId="4" fillId="2" borderId="67" xfId="0" applyNumberFormat="1" applyFont="1" applyFill="1" applyBorder="1" applyAlignment="1">
      <alignment vertical="center" wrapText="1"/>
    </xf>
    <xf numFmtId="3" fontId="51" fillId="0" borderId="64" xfId="0" applyNumberFormat="1" applyFont="1" applyFill="1" applyBorder="1" applyAlignment="1">
      <alignment vertical="center" wrapText="1"/>
    </xf>
    <xf numFmtId="3" fontId="4" fillId="0" borderId="65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0" fontId="6" fillId="0" borderId="14" xfId="0" applyFont="1" applyBorder="1"/>
    <xf numFmtId="4" fontId="6" fillId="0" borderId="14" xfId="0" applyNumberFormat="1" applyFont="1" applyBorder="1"/>
    <xf numFmtId="0" fontId="6" fillId="0" borderId="0" xfId="0" applyFont="1" applyBorder="1"/>
    <xf numFmtId="3" fontId="45" fillId="0" borderId="0" xfId="0" applyNumberFormat="1" applyFont="1"/>
    <xf numFmtId="0" fontId="52" fillId="0" borderId="0" xfId="0" applyFont="1"/>
    <xf numFmtId="0" fontId="36" fillId="2" borderId="0" xfId="5" applyFont="1" applyFill="1" applyBorder="1"/>
    <xf numFmtId="0" fontId="36" fillId="2" borderId="0" xfId="5" applyFont="1" applyFill="1" applyBorder="1" applyAlignment="1">
      <alignment horizontal="center"/>
    </xf>
    <xf numFmtId="37" fontId="29" fillId="3" borderId="68" xfId="5" applyNumberFormat="1" applyFont="1" applyFill="1" applyBorder="1" applyAlignment="1">
      <alignment horizontal="center" vertical="center" wrapText="1"/>
    </xf>
    <xf numFmtId="3" fontId="6" fillId="2" borderId="63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Border="1"/>
    <xf numFmtId="3" fontId="4" fillId="2" borderId="63" xfId="0" applyNumberFormat="1" applyFont="1" applyFill="1" applyBorder="1" applyAlignment="1" applyProtection="1">
      <alignment vertical="center" wrapText="1"/>
      <protection locked="0"/>
    </xf>
    <xf numFmtId="0" fontId="4" fillId="2" borderId="64" xfId="0" applyFont="1" applyFill="1" applyBorder="1" applyAlignment="1">
      <alignment horizontal="left" vertical="center" wrapText="1"/>
    </xf>
    <xf numFmtId="0" fontId="4" fillId="2" borderId="65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3" fontId="4" fillId="2" borderId="47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" borderId="69" xfId="5" applyFont="1" applyFill="1" applyBorder="1" applyAlignment="1">
      <alignment horizontal="left"/>
    </xf>
    <xf numFmtId="0" fontId="4" fillId="2" borderId="70" xfId="5" applyFont="1" applyFill="1" applyBorder="1" applyAlignment="1">
      <alignment horizontal="left"/>
    </xf>
    <xf numFmtId="0" fontId="4" fillId="2" borderId="71" xfId="5" applyFont="1" applyFill="1" applyBorder="1" applyAlignment="1">
      <alignment horizontal="left"/>
    </xf>
    <xf numFmtId="3" fontId="4" fillId="2" borderId="72" xfId="0" applyNumberFormat="1" applyFont="1" applyFill="1" applyBorder="1" applyAlignment="1">
      <alignment vertical="center" wrapText="1"/>
    </xf>
    <xf numFmtId="0" fontId="4" fillId="2" borderId="14" xfId="5" applyFont="1" applyFill="1" applyBorder="1"/>
    <xf numFmtId="0" fontId="4" fillId="2" borderId="14" xfId="5" applyFont="1" applyFill="1" applyBorder="1" applyAlignment="1">
      <alignment horizontal="center"/>
    </xf>
    <xf numFmtId="0" fontId="48" fillId="0" borderId="73" xfId="0" applyFont="1" applyBorder="1"/>
    <xf numFmtId="4" fontId="45" fillId="0" borderId="73" xfId="0" applyNumberFormat="1" applyFont="1" applyBorder="1"/>
    <xf numFmtId="0" fontId="36" fillId="2" borderId="0" xfId="0" applyFont="1" applyFill="1" applyBorder="1" applyAlignment="1">
      <alignment horizontal="center"/>
    </xf>
    <xf numFmtId="0" fontId="36" fillId="2" borderId="0" xfId="0" applyFont="1" applyFill="1" applyBorder="1" applyAlignment="1" applyProtection="1">
      <alignment horizontal="center"/>
      <protection locked="0"/>
    </xf>
    <xf numFmtId="0" fontId="29" fillId="3" borderId="74" xfId="0" applyFont="1" applyFill="1" applyBorder="1" applyAlignment="1">
      <alignment horizontal="center" vertical="center"/>
    </xf>
    <xf numFmtId="0" fontId="29" fillId="3" borderId="74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3" borderId="75" xfId="0" applyFont="1" applyFill="1" applyBorder="1" applyAlignment="1">
      <alignment horizontal="center" vertical="center"/>
    </xf>
    <xf numFmtId="0" fontId="29" fillId="3" borderId="75" xfId="0" applyFont="1" applyFill="1" applyBorder="1" applyAlignment="1">
      <alignment horizontal="center" vertical="center" wrapText="1"/>
    </xf>
    <xf numFmtId="3" fontId="18" fillId="2" borderId="63" xfId="0" applyNumberFormat="1" applyFont="1" applyFill="1" applyBorder="1" applyAlignment="1">
      <alignment horizontal="right" vertical="center" wrapText="1"/>
    </xf>
    <xf numFmtId="3" fontId="4" fillId="2" borderId="63" xfId="0" applyNumberFormat="1" applyFont="1" applyFill="1" applyBorder="1" applyAlignment="1">
      <alignment horizontal="right" vertical="center" wrapText="1"/>
    </xf>
    <xf numFmtId="3" fontId="6" fillId="2" borderId="6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 applyBorder="1" applyAlignment="1">
      <alignment horizontal="left" vertical="center" wrapText="1"/>
    </xf>
    <xf numFmtId="167" fontId="6" fillId="2" borderId="63" xfId="0" applyNumberFormat="1" applyFont="1" applyFill="1" applyBorder="1" applyAlignment="1" applyProtection="1">
      <alignment horizontal="right" vertical="center" wrapText="1"/>
      <protection locked="0"/>
    </xf>
    <xf numFmtId="167" fontId="4" fillId="2" borderId="63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5" fillId="0" borderId="0" xfId="0" applyFont="1"/>
    <xf numFmtId="0" fontId="4" fillId="2" borderId="64" xfId="0" applyFont="1" applyFill="1" applyBorder="1" applyAlignment="1">
      <alignment horizontal="justify" vertical="center" wrapText="1"/>
    </xf>
    <xf numFmtId="0" fontId="4" fillId="2" borderId="66" xfId="0" applyFont="1" applyFill="1" applyBorder="1" applyAlignment="1">
      <alignment horizontal="justify" vertical="center" wrapText="1"/>
    </xf>
    <xf numFmtId="3" fontId="4" fillId="2" borderId="47" xfId="0" applyNumberFormat="1" applyFont="1" applyFill="1" applyBorder="1" applyAlignment="1">
      <alignment vertical="center" wrapText="1"/>
    </xf>
    <xf numFmtId="167" fontId="4" fillId="2" borderId="47" xfId="0" applyNumberFormat="1" applyFont="1" applyFill="1" applyBorder="1" applyAlignment="1">
      <alignment vertical="center" wrapText="1"/>
    </xf>
    <xf numFmtId="4" fontId="48" fillId="0" borderId="0" xfId="0" applyNumberFormat="1" applyFont="1"/>
    <xf numFmtId="3" fontId="48" fillId="0" borderId="0" xfId="0" applyNumberFormat="1" applyFont="1"/>
    <xf numFmtId="0" fontId="53" fillId="2" borderId="0" xfId="0" applyFont="1" applyFill="1" applyBorder="1" applyAlignment="1" applyProtection="1">
      <alignment horizontal="center"/>
      <protection locked="0"/>
    </xf>
    <xf numFmtId="0" fontId="54" fillId="2" borderId="16" xfId="0" applyFont="1" applyFill="1" applyBorder="1" applyAlignment="1">
      <alignment horizontal="left" vertical="center" wrapText="1"/>
    </xf>
    <xf numFmtId="0" fontId="54" fillId="2" borderId="0" xfId="0" applyFont="1" applyFill="1" applyBorder="1" applyAlignment="1">
      <alignment horizontal="left" vertical="center" wrapText="1"/>
    </xf>
    <xf numFmtId="3" fontId="55" fillId="2" borderId="63" xfId="0" applyNumberFormat="1" applyFont="1" applyFill="1" applyBorder="1" applyAlignment="1">
      <alignment horizontal="right" vertical="center" wrapText="1"/>
    </xf>
    <xf numFmtId="168" fontId="55" fillId="2" borderId="63" xfId="0" applyNumberFormat="1" applyFont="1" applyFill="1" applyBorder="1" applyAlignment="1">
      <alignment horizontal="right" vertical="center" wrapText="1"/>
    </xf>
    <xf numFmtId="3" fontId="6" fillId="2" borderId="63" xfId="0" applyNumberFormat="1" applyFont="1" applyFill="1" applyBorder="1" applyAlignment="1">
      <alignment horizontal="right" vertical="center" wrapText="1"/>
    </xf>
    <xf numFmtId="168" fontId="4" fillId="2" borderId="63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left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3" fontId="4" fillId="0" borderId="47" xfId="0" applyNumberFormat="1" applyFont="1" applyFill="1" applyBorder="1" applyAlignment="1">
      <alignment horizontal="right" vertical="top"/>
    </xf>
    <xf numFmtId="0" fontId="4" fillId="0" borderId="66" xfId="0" applyFont="1" applyFill="1" applyBorder="1" applyAlignment="1">
      <alignment vertical="top" wrapText="1"/>
    </xf>
    <xf numFmtId="0" fontId="4" fillId="0" borderId="64" xfId="0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3" fontId="6" fillId="2" borderId="63" xfId="0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horizontal="justify" vertical="top"/>
    </xf>
    <xf numFmtId="0" fontId="6" fillId="2" borderId="16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3" fontId="4" fillId="2" borderId="63" xfId="0" applyNumberFormat="1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left" vertical="top" wrapText="1" indent="2"/>
    </xf>
    <xf numFmtId="0" fontId="4" fillId="2" borderId="16" xfId="0" applyFont="1" applyFill="1" applyBorder="1" applyAlignment="1">
      <alignment horizontal="left" vertical="top" wrapText="1" indent="2"/>
    </xf>
    <xf numFmtId="0" fontId="4" fillId="2" borderId="17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left" vertical="top"/>
    </xf>
    <xf numFmtId="0" fontId="29" fillId="3" borderId="59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/>
    </xf>
    <xf numFmtId="0" fontId="29" fillId="3" borderId="59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3" fontId="36" fillId="2" borderId="63" xfId="0" applyNumberFormat="1" applyFont="1" applyFill="1" applyBorder="1" applyAlignment="1">
      <alignment horizontal="right" vertical="center" wrapText="1"/>
    </xf>
    <xf numFmtId="0" fontId="40" fillId="2" borderId="16" xfId="0" applyFont="1" applyFill="1" applyBorder="1" applyAlignment="1">
      <alignment horizontal="left" vertical="center" wrapText="1"/>
    </xf>
    <xf numFmtId="0" fontId="40" fillId="2" borderId="0" xfId="0" applyFont="1" applyFill="1" applyBorder="1" applyAlignment="1">
      <alignment horizontal="left" vertical="center" wrapText="1"/>
    </xf>
    <xf numFmtId="3" fontId="40" fillId="2" borderId="63" xfId="0" applyNumberFormat="1" applyFont="1" applyFill="1" applyBorder="1" applyAlignment="1">
      <alignment horizontal="right" vertical="center" wrapText="1"/>
    </xf>
    <xf numFmtId="168" fontId="36" fillId="2" borderId="63" xfId="0" applyNumberFormat="1" applyFont="1" applyFill="1" applyBorder="1" applyAlignment="1">
      <alignment horizontal="right" vertical="center" wrapText="1"/>
    </xf>
    <xf numFmtId="0" fontId="36" fillId="2" borderId="18" xfId="0" applyFont="1" applyFill="1" applyBorder="1" applyAlignment="1">
      <alignment horizontal="left" vertical="center" wrapText="1"/>
    </xf>
    <xf numFmtId="0" fontId="36" fillId="2" borderId="19" xfId="0" applyFont="1" applyFill="1" applyBorder="1" applyAlignment="1">
      <alignment horizontal="left" vertical="center" wrapText="1"/>
    </xf>
    <xf numFmtId="3" fontId="36" fillId="2" borderId="72" xfId="0" applyNumberFormat="1" applyFont="1" applyFill="1" applyBorder="1" applyAlignment="1">
      <alignment horizontal="right" vertical="center" wrapText="1"/>
    </xf>
    <xf numFmtId="0" fontId="40" fillId="0" borderId="0" xfId="0" applyFont="1"/>
    <xf numFmtId="4" fontId="40" fillId="0" borderId="0" xfId="0" applyNumberFormat="1" applyFont="1"/>
    <xf numFmtId="3" fontId="4" fillId="2" borderId="63" xfId="0" applyNumberFormat="1" applyFont="1" applyFill="1" applyBorder="1" applyAlignment="1">
      <alignment horizontal="right" vertical="top" wrapText="1"/>
    </xf>
    <xf numFmtId="3" fontId="6" fillId="2" borderId="63" xfId="0" applyNumberFormat="1" applyFont="1" applyFill="1" applyBorder="1" applyAlignment="1">
      <alignment horizontal="right" vertical="top" wrapText="1"/>
    </xf>
    <xf numFmtId="0" fontId="36" fillId="2" borderId="16" xfId="0" applyFont="1" applyFill="1" applyBorder="1" applyAlignment="1">
      <alignment horizontal="left" vertical="top"/>
    </xf>
    <xf numFmtId="0" fontId="36" fillId="2" borderId="17" xfId="0" applyFont="1" applyFill="1" applyBorder="1" applyAlignment="1">
      <alignment horizontal="left" vertical="top"/>
    </xf>
    <xf numFmtId="3" fontId="36" fillId="2" borderId="63" xfId="0" applyNumberFormat="1" applyFont="1" applyFill="1" applyBorder="1" applyAlignment="1">
      <alignment horizontal="right" vertical="top"/>
    </xf>
    <xf numFmtId="0" fontId="40" fillId="2" borderId="16" xfId="0" applyFont="1" applyFill="1" applyBorder="1" applyAlignment="1">
      <alignment horizontal="left" vertical="top"/>
    </xf>
    <xf numFmtId="0" fontId="40" fillId="2" borderId="17" xfId="0" applyFont="1" applyFill="1" applyBorder="1" applyAlignment="1">
      <alignment horizontal="left" vertical="top"/>
    </xf>
    <xf numFmtId="3" fontId="40" fillId="2" borderId="63" xfId="0" applyNumberFormat="1" applyFont="1" applyFill="1" applyBorder="1" applyAlignment="1">
      <alignment horizontal="right" vertical="top" wrapText="1"/>
    </xf>
    <xf numFmtId="0" fontId="40" fillId="2" borderId="16" xfId="0" applyFont="1" applyFill="1" applyBorder="1" applyAlignment="1">
      <alignment horizontal="left" vertical="top"/>
    </xf>
    <xf numFmtId="0" fontId="40" fillId="2" borderId="17" xfId="0" applyFont="1" applyFill="1" applyBorder="1" applyAlignment="1">
      <alignment horizontal="justify" vertical="top"/>
    </xf>
    <xf numFmtId="3" fontId="56" fillId="2" borderId="63" xfId="0" applyNumberFormat="1" applyFont="1" applyFill="1" applyBorder="1" applyAlignment="1">
      <alignment horizontal="right" vertical="top" wrapText="1"/>
    </xf>
    <xf numFmtId="3" fontId="40" fillId="2" borderId="63" xfId="0" applyNumberFormat="1" applyFont="1" applyFill="1" applyBorder="1" applyAlignment="1">
      <alignment horizontal="right" vertical="top"/>
    </xf>
    <xf numFmtId="168" fontId="40" fillId="2" borderId="63" xfId="0" applyNumberFormat="1" applyFont="1" applyFill="1" applyBorder="1" applyAlignment="1">
      <alignment horizontal="right" vertical="top" wrapText="1"/>
    </xf>
    <xf numFmtId="3" fontId="56" fillId="2" borderId="63" xfId="0" applyNumberFormat="1" applyFont="1" applyFill="1" applyBorder="1" applyAlignment="1">
      <alignment horizontal="right" vertical="top"/>
    </xf>
    <xf numFmtId="0" fontId="36" fillId="0" borderId="18" xfId="0" applyFont="1" applyFill="1" applyBorder="1" applyAlignment="1">
      <alignment horizontal="left" vertical="top" wrapText="1"/>
    </xf>
    <xf numFmtId="0" fontId="36" fillId="0" borderId="20" xfId="0" applyFont="1" applyFill="1" applyBorder="1" applyAlignment="1">
      <alignment horizontal="left" vertical="top" wrapText="1"/>
    </xf>
    <xf numFmtId="3" fontId="36" fillId="0" borderId="72" xfId="0" applyNumberFormat="1" applyFont="1" applyFill="1" applyBorder="1" applyAlignment="1">
      <alignment horizontal="right" vertical="top"/>
    </xf>
    <xf numFmtId="0" fontId="40" fillId="0" borderId="0" xfId="0" applyFont="1" applyAlignment="1">
      <alignment horizontal="left"/>
    </xf>
    <xf numFmtId="3" fontId="40" fillId="0" borderId="0" xfId="0" applyNumberFormat="1" applyFont="1"/>
    <xf numFmtId="0" fontId="37" fillId="0" borderId="0" xfId="0" applyFont="1" applyFill="1" applyBorder="1" applyAlignment="1">
      <alignment horizontal="center"/>
    </xf>
    <xf numFmtId="0" fontId="57" fillId="0" borderId="0" xfId="0" applyFont="1"/>
    <xf numFmtId="0" fontId="37" fillId="0" borderId="0" xfId="0" applyFont="1" applyFill="1" applyBorder="1" applyAlignment="1">
      <alignment horizontal="center"/>
    </xf>
    <xf numFmtId="0" fontId="57" fillId="2" borderId="0" xfId="0" applyFont="1" applyFill="1"/>
    <xf numFmtId="0" fontId="44" fillId="2" borderId="0" xfId="0" applyFont="1" applyFill="1"/>
    <xf numFmtId="37" fontId="58" fillId="3" borderId="76" xfId="5" applyNumberFormat="1" applyFont="1" applyFill="1" applyBorder="1" applyAlignment="1">
      <alignment horizontal="center" vertical="center"/>
    </xf>
    <xf numFmtId="37" fontId="58" fillId="3" borderId="77" xfId="5" applyNumberFormat="1" applyFont="1" applyFill="1" applyBorder="1" applyAlignment="1">
      <alignment horizontal="center" vertical="center"/>
    </xf>
    <xf numFmtId="37" fontId="58" fillId="3" borderId="78" xfId="5" applyNumberFormat="1" applyFont="1" applyFill="1" applyBorder="1" applyAlignment="1">
      <alignment horizontal="center" vertical="center" wrapText="1"/>
    </xf>
    <xf numFmtId="165" fontId="58" fillId="3" borderId="78" xfId="5" applyNumberFormat="1" applyFont="1" applyFill="1" applyBorder="1" applyAlignment="1">
      <alignment horizontal="center" vertical="center" wrapText="1"/>
    </xf>
    <xf numFmtId="165" fontId="58" fillId="3" borderId="79" xfId="5" applyNumberFormat="1" applyFont="1" applyFill="1" applyBorder="1" applyAlignment="1">
      <alignment horizontal="center" vertical="center" wrapText="1"/>
    </xf>
    <xf numFmtId="37" fontId="58" fillId="3" borderId="80" xfId="5" applyNumberFormat="1" applyFont="1" applyFill="1" applyBorder="1" applyAlignment="1">
      <alignment horizontal="center" vertical="center"/>
    </xf>
    <xf numFmtId="37" fontId="58" fillId="3" borderId="59" xfId="5" applyNumberFormat="1" applyFont="1" applyFill="1" applyBorder="1" applyAlignment="1">
      <alignment horizontal="center" vertical="center"/>
    </xf>
    <xf numFmtId="37" fontId="58" fillId="3" borderId="68" xfId="5" applyNumberFormat="1" applyFont="1" applyFill="1" applyBorder="1" applyAlignment="1">
      <alignment horizontal="center" vertical="center" wrapText="1"/>
    </xf>
    <xf numFmtId="165" fontId="58" fillId="3" borderId="68" xfId="5" applyNumberFormat="1" applyFont="1" applyFill="1" applyBorder="1" applyAlignment="1">
      <alignment horizontal="center" vertical="center" wrapText="1"/>
    </xf>
    <xf numFmtId="165" fontId="58" fillId="3" borderId="81" xfId="5" applyNumberFormat="1" applyFont="1" applyFill="1" applyBorder="1" applyAlignment="1">
      <alignment horizontal="center" vertical="center" wrapText="1"/>
    </xf>
    <xf numFmtId="37" fontId="58" fillId="3" borderId="82" xfId="5" applyNumberFormat="1" applyFont="1" applyFill="1" applyBorder="1" applyAlignment="1">
      <alignment horizontal="center" vertical="center"/>
    </xf>
    <xf numFmtId="37" fontId="58" fillId="3" borderId="83" xfId="5" applyNumberFormat="1" applyFont="1" applyFill="1" applyBorder="1" applyAlignment="1">
      <alignment horizontal="center" vertical="center"/>
    </xf>
    <xf numFmtId="0" fontId="4" fillId="2" borderId="84" xfId="5" applyFont="1" applyFill="1" applyBorder="1" applyAlignment="1">
      <alignment horizontal="left"/>
    </xf>
    <xf numFmtId="3" fontId="4" fillId="2" borderId="84" xfId="5" applyNumberFormat="1" applyFont="1" applyFill="1" applyBorder="1" applyAlignment="1">
      <alignment horizontal="right"/>
    </xf>
    <xf numFmtId="0" fontId="4" fillId="2" borderId="84" xfId="5" applyFont="1" applyFill="1" applyBorder="1" applyAlignment="1">
      <alignment horizontal="left" indent="1"/>
    </xf>
    <xf numFmtId="0" fontId="6" fillId="2" borderId="84" xfId="0" applyFont="1" applyFill="1" applyBorder="1" applyAlignment="1">
      <alignment horizontal="left" vertical="center" wrapText="1" indent="1"/>
    </xf>
    <xf numFmtId="3" fontId="6" fillId="2" borderId="84" xfId="0" applyNumberFormat="1" applyFont="1" applyFill="1" applyBorder="1" applyAlignment="1" applyProtection="1">
      <alignment vertical="center" wrapText="1"/>
      <protection locked="0"/>
    </xf>
    <xf numFmtId="3" fontId="6" fillId="0" borderId="84" xfId="0" applyNumberFormat="1" applyFont="1" applyFill="1" applyBorder="1" applyAlignment="1" applyProtection="1">
      <alignment vertical="center" wrapText="1"/>
      <protection locked="0"/>
    </xf>
    <xf numFmtId="0" fontId="6" fillId="2" borderId="85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86" xfId="0" applyFont="1" applyFill="1" applyBorder="1" applyAlignment="1">
      <alignment horizontal="left" vertical="center" wrapText="1" indent="1"/>
    </xf>
    <xf numFmtId="3" fontId="59" fillId="2" borderId="84" xfId="0" applyNumberFormat="1" applyFont="1" applyFill="1" applyBorder="1" applyAlignment="1">
      <alignment vertical="center" wrapText="1"/>
    </xf>
    <xf numFmtId="0" fontId="4" fillId="2" borderId="84" xfId="0" applyFont="1" applyFill="1" applyBorder="1" applyAlignment="1">
      <alignment horizontal="left" vertical="center" wrapText="1"/>
    </xf>
    <xf numFmtId="3" fontId="4" fillId="2" borderId="84" xfId="0" applyNumberFormat="1" applyFont="1" applyFill="1" applyBorder="1" applyAlignment="1">
      <alignment vertical="center" wrapText="1"/>
    </xf>
    <xf numFmtId="0" fontId="6" fillId="2" borderId="84" xfId="0" applyFont="1" applyFill="1" applyBorder="1" applyAlignment="1">
      <alignment horizontal="left" vertical="center" wrapText="1"/>
    </xf>
    <xf numFmtId="0" fontId="6" fillId="2" borderId="85" xfId="0" applyFont="1" applyFill="1" applyBorder="1" applyAlignment="1">
      <alignment vertical="center" wrapText="1"/>
    </xf>
    <xf numFmtId="0" fontId="6" fillId="2" borderId="86" xfId="0" applyFont="1" applyFill="1" applyBorder="1" applyAlignment="1">
      <alignment vertical="center" wrapText="1"/>
    </xf>
    <xf numFmtId="3" fontId="51" fillId="2" borderId="84" xfId="0" applyNumberFormat="1" applyFont="1" applyFill="1" applyBorder="1" applyAlignment="1" applyProtection="1">
      <alignment vertical="center" wrapText="1"/>
      <protection locked="0"/>
    </xf>
    <xf numFmtId="0" fontId="6" fillId="0" borderId="87" xfId="0" applyFont="1" applyBorder="1"/>
    <xf numFmtId="0" fontId="6" fillId="0" borderId="88" xfId="0" applyFont="1" applyBorder="1"/>
    <xf numFmtId="0" fontId="6" fillId="0" borderId="89" xfId="0" applyFont="1" applyBorder="1"/>
    <xf numFmtId="3" fontId="4" fillId="2" borderId="90" xfId="0" applyNumberFormat="1" applyFont="1" applyFill="1" applyBorder="1" applyAlignment="1">
      <alignment vertical="center" wrapText="1"/>
    </xf>
    <xf numFmtId="0" fontId="6" fillId="2" borderId="91" xfId="0" applyFont="1" applyFill="1" applyBorder="1" applyAlignment="1">
      <alignment horizontal="left" vertical="center" indent="1"/>
    </xf>
    <xf numFmtId="0" fontId="4" fillId="2" borderId="0" xfId="5" applyFont="1" applyFill="1"/>
    <xf numFmtId="0" fontId="4" fillId="2" borderId="0" xfId="5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60" fillId="0" borderId="0" xfId="0" applyFont="1"/>
    <xf numFmtId="0" fontId="60" fillId="2" borderId="0" xfId="0" applyFont="1" applyFill="1"/>
    <xf numFmtId="0" fontId="61" fillId="2" borderId="0" xfId="0" applyFont="1" applyFill="1"/>
    <xf numFmtId="0" fontId="58" fillId="3" borderId="92" xfId="0" applyFont="1" applyFill="1" applyBorder="1" applyAlignment="1">
      <alignment horizontal="center" vertical="center"/>
    </xf>
    <xf numFmtId="0" fontId="58" fillId="3" borderId="93" xfId="0" applyFont="1" applyFill="1" applyBorder="1" applyAlignment="1">
      <alignment horizontal="center" vertical="center"/>
    </xf>
    <xf numFmtId="0" fontId="58" fillId="3" borderId="94" xfId="0" applyFont="1" applyFill="1" applyBorder="1" applyAlignment="1">
      <alignment horizontal="center" vertical="center" wrapText="1"/>
    </xf>
    <xf numFmtId="3" fontId="4" fillId="2" borderId="84" xfId="0" applyNumberFormat="1" applyFont="1" applyFill="1" applyBorder="1" applyAlignment="1">
      <alignment horizontal="right" vertical="center" wrapText="1"/>
    </xf>
    <xf numFmtId="0" fontId="6" fillId="2" borderId="85" xfId="0" applyFont="1" applyFill="1" applyBorder="1" applyAlignment="1">
      <alignment horizontal="left" vertical="center"/>
    </xf>
    <xf numFmtId="0" fontId="6" fillId="2" borderId="86" xfId="0" applyFont="1" applyFill="1" applyBorder="1" applyAlignment="1">
      <alignment horizontal="left" vertical="center"/>
    </xf>
    <xf numFmtId="3" fontId="2" fillId="2" borderId="63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6" fillId="2" borderId="85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vertical="center"/>
    </xf>
    <xf numFmtId="3" fontId="18" fillId="0" borderId="63" xfId="0" applyNumberFormat="1" applyFont="1" applyFill="1" applyBorder="1" applyAlignment="1">
      <alignment horizontal="right" vertical="center" wrapText="1"/>
    </xf>
    <xf numFmtId="169" fontId="2" fillId="2" borderId="63" xfId="1" applyNumberFormat="1" applyFont="1" applyFill="1" applyBorder="1" applyAlignment="1" applyProtection="1">
      <alignment horizontal="right" vertical="center"/>
      <protection locked="0"/>
    </xf>
    <xf numFmtId="3" fontId="6" fillId="2" borderId="84" xfId="0" applyNumberFormat="1" applyFont="1" applyFill="1" applyBorder="1" applyAlignment="1" applyProtection="1">
      <alignment horizontal="right" vertical="center"/>
      <protection locked="0"/>
    </xf>
    <xf numFmtId="0" fontId="4" fillId="2" borderId="90" xfId="0" applyFont="1" applyFill="1" applyBorder="1" applyAlignment="1">
      <alignment horizontal="left" vertical="center"/>
    </xf>
    <xf numFmtId="3" fontId="4" fillId="2" borderId="9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2" fillId="0" borderId="0" xfId="0" applyFont="1"/>
    <xf numFmtId="0" fontId="37" fillId="2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62" fillId="2" borderId="0" xfId="0" applyFont="1" applyFill="1"/>
    <xf numFmtId="37" fontId="58" fillId="3" borderId="95" xfId="5" applyNumberFormat="1" applyFont="1" applyFill="1" applyBorder="1" applyAlignment="1">
      <alignment horizontal="center" vertical="center"/>
    </xf>
    <xf numFmtId="37" fontId="58" fillId="3" borderId="58" xfId="5" applyNumberFormat="1" applyFont="1" applyFill="1" applyBorder="1" applyAlignment="1">
      <alignment horizontal="center" vertical="center"/>
    </xf>
    <xf numFmtId="37" fontId="58" fillId="3" borderId="81" xfId="5" applyNumberFormat="1" applyFont="1" applyFill="1" applyBorder="1" applyAlignment="1">
      <alignment horizontal="center" vertical="center" wrapText="1"/>
    </xf>
    <xf numFmtId="0" fontId="6" fillId="2" borderId="84" xfId="0" applyFont="1" applyFill="1" applyBorder="1" applyAlignment="1">
      <alignment horizontal="left" vertical="center" wrapText="1" indent="2"/>
    </xf>
    <xf numFmtId="0" fontId="6" fillId="2" borderId="85" xfId="0" applyFont="1" applyFill="1" applyBorder="1" applyAlignment="1">
      <alignment horizontal="left" vertical="center" wrapText="1" indent="2"/>
    </xf>
    <xf numFmtId="0" fontId="6" fillId="2" borderId="0" xfId="0" applyFont="1" applyFill="1" applyBorder="1" applyAlignment="1">
      <alignment horizontal="left" vertical="center" wrapText="1" indent="2"/>
    </xf>
    <xf numFmtId="0" fontId="6" fillId="2" borderId="86" xfId="0" applyFont="1" applyFill="1" applyBorder="1" applyAlignment="1">
      <alignment horizontal="left" vertical="center" wrapText="1" indent="2"/>
    </xf>
    <xf numFmtId="0" fontId="6" fillId="2" borderId="85" xfId="0" applyFont="1" applyFill="1" applyBorder="1" applyAlignment="1">
      <alignment horizontal="left" vertical="center" wrapText="1"/>
    </xf>
    <xf numFmtId="0" fontId="6" fillId="2" borderId="86" xfId="0" applyFont="1" applyFill="1" applyBorder="1" applyAlignment="1">
      <alignment horizontal="left" vertical="center" wrapText="1"/>
    </xf>
    <xf numFmtId="3" fontId="4" fillId="2" borderId="84" xfId="0" applyNumberFormat="1" applyFont="1" applyFill="1" applyBorder="1" applyAlignment="1" applyProtection="1">
      <alignment vertical="center" wrapText="1"/>
      <protection locked="0"/>
    </xf>
    <xf numFmtId="0" fontId="4" fillId="2" borderId="90" xfId="0" applyFont="1" applyFill="1" applyBorder="1" applyAlignment="1">
      <alignment horizontal="left" vertical="center" wrapText="1"/>
    </xf>
    <xf numFmtId="4" fontId="6" fillId="0" borderId="0" xfId="0" applyNumberFormat="1" applyFont="1"/>
    <xf numFmtId="0" fontId="58" fillId="3" borderId="96" xfId="0" applyFont="1" applyFill="1" applyBorder="1" applyAlignment="1">
      <alignment horizontal="center" vertical="center"/>
    </xf>
    <xf numFmtId="0" fontId="58" fillId="3" borderId="4" xfId="0" applyFont="1" applyFill="1" applyBorder="1" applyAlignment="1">
      <alignment horizontal="center" vertical="center"/>
    </xf>
    <xf numFmtId="0" fontId="58" fillId="3" borderId="29" xfId="0" applyFont="1" applyFill="1" applyBorder="1" applyAlignment="1">
      <alignment horizontal="center" vertical="center" wrapText="1"/>
    </xf>
    <xf numFmtId="3" fontId="48" fillId="2" borderId="63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/>
    <xf numFmtId="3" fontId="52" fillId="2" borderId="63" xfId="0" applyNumberFormat="1" applyFont="1" applyFill="1" applyBorder="1" applyAlignment="1">
      <alignment horizontal="right" vertical="center" wrapText="1"/>
    </xf>
    <xf numFmtId="0" fontId="64" fillId="2" borderId="0" xfId="0" applyFont="1" applyFill="1" applyBorder="1" applyAlignment="1">
      <alignment horizontal="left" vertical="center"/>
    </xf>
    <xf numFmtId="3" fontId="64" fillId="2" borderId="0" xfId="0" applyNumberFormat="1" applyFont="1" applyFill="1" applyBorder="1" applyAlignment="1">
      <alignment horizontal="right" vertical="center"/>
    </xf>
    <xf numFmtId="3" fontId="62" fillId="0" borderId="0" xfId="0" applyNumberFormat="1" applyFont="1"/>
    <xf numFmtId="0" fontId="37" fillId="2" borderId="0" xfId="5" applyFont="1" applyFill="1" applyBorder="1"/>
    <xf numFmtId="0" fontId="41" fillId="2" borderId="0" xfId="0" applyFont="1" applyFill="1" applyBorder="1"/>
    <xf numFmtId="0" fontId="37" fillId="2" borderId="0" xfId="5" applyFont="1" applyFill="1" applyBorder="1" applyAlignment="1">
      <alignment horizontal="center"/>
    </xf>
    <xf numFmtId="0" fontId="4" fillId="2" borderId="84" xfId="5" applyFont="1" applyFill="1" applyBorder="1" applyAlignment="1">
      <alignment horizontal="right"/>
    </xf>
    <xf numFmtId="0" fontId="6" fillId="2" borderId="84" xfId="5" applyFont="1" applyFill="1" applyBorder="1" applyAlignment="1">
      <alignment horizontal="center"/>
    </xf>
    <xf numFmtId="0" fontId="4" fillId="2" borderId="84" xfId="0" applyFont="1" applyFill="1" applyBorder="1" applyAlignment="1">
      <alignment vertical="center" wrapText="1"/>
    </xf>
    <xf numFmtId="3" fontId="6" fillId="2" borderId="84" xfId="0" applyNumberFormat="1" applyFont="1" applyFill="1" applyBorder="1" applyAlignment="1">
      <alignment vertical="center" wrapText="1"/>
    </xf>
    <xf numFmtId="0" fontId="6" fillId="2" borderId="84" xfId="0" applyFont="1" applyFill="1" applyBorder="1" applyAlignment="1">
      <alignment horizontal="left" vertical="center" wrapText="1" indent="3"/>
    </xf>
    <xf numFmtId="3" fontId="6" fillId="2" borderId="84" xfId="0" applyNumberFormat="1" applyFont="1" applyFill="1" applyBorder="1" applyAlignment="1">
      <alignment horizontal="center" vertical="center" wrapText="1"/>
    </xf>
    <xf numFmtId="4" fontId="4" fillId="2" borderId="84" xfId="0" applyNumberFormat="1" applyFont="1" applyFill="1" applyBorder="1" applyAlignment="1">
      <alignment vertical="center" wrapText="1"/>
    </xf>
    <xf numFmtId="9" fontId="6" fillId="2" borderId="84" xfId="4" applyFont="1" applyFill="1" applyBorder="1" applyAlignment="1">
      <alignment vertical="center" wrapText="1"/>
    </xf>
    <xf numFmtId="10" fontId="6" fillId="2" borderId="84" xfId="4" applyNumberFormat="1" applyFont="1" applyFill="1" applyBorder="1" applyAlignment="1">
      <alignment vertical="center" wrapText="1"/>
    </xf>
    <xf numFmtId="170" fontId="6" fillId="2" borderId="84" xfId="0" applyNumberFormat="1" applyFont="1" applyFill="1" applyBorder="1" applyAlignment="1">
      <alignment vertical="center" wrapText="1"/>
    </xf>
    <xf numFmtId="4" fontId="6" fillId="2" borderId="84" xfId="0" applyNumberFormat="1" applyFont="1" applyFill="1" applyBorder="1" applyAlignment="1">
      <alignment vertical="center" wrapText="1"/>
    </xf>
    <xf numFmtId="4" fontId="6" fillId="2" borderId="84" xfId="0" applyNumberFormat="1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left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3" fontId="4" fillId="2" borderId="19" xfId="5" applyNumberFormat="1" applyFont="1" applyFill="1" applyBorder="1" applyAlignment="1">
      <alignment horizontal="right" vertical="center"/>
    </xf>
    <xf numFmtId="3" fontId="4" fillId="2" borderId="20" xfId="5" applyNumberFormat="1" applyFont="1" applyFill="1" applyBorder="1" applyAlignment="1">
      <alignment horizontal="right" vertical="center"/>
    </xf>
    <xf numFmtId="0" fontId="65" fillId="2" borderId="0" xfId="5" applyFont="1" applyFill="1" applyBorder="1"/>
    <xf numFmtId="0" fontId="62" fillId="2" borderId="0" xfId="5" applyFont="1" applyFill="1" applyBorder="1"/>
    <xf numFmtId="0" fontId="65" fillId="2" borderId="0" xfId="5" applyFont="1" applyFill="1" applyBorder="1" applyAlignment="1">
      <alignment horizontal="center"/>
    </xf>
    <xf numFmtId="0" fontId="62" fillId="0" borderId="0" xfId="0" applyFont="1" applyBorder="1"/>
    <xf numFmtId="4" fontId="62" fillId="0" borderId="0" xfId="0" applyNumberFormat="1" applyFont="1" applyBorder="1"/>
    <xf numFmtId="4" fontId="62" fillId="0" borderId="0" xfId="0" applyNumberFormat="1" applyFont="1"/>
    <xf numFmtId="0" fontId="65" fillId="0" borderId="0" xfId="0" applyFont="1"/>
    <xf numFmtId="0" fontId="66" fillId="0" borderId="0" xfId="0" applyFont="1" applyFill="1" applyBorder="1" applyAlignment="1">
      <alignment horizontal="center"/>
    </xf>
    <xf numFmtId="0" fontId="6" fillId="2" borderId="84" xfId="5" applyFont="1" applyFill="1" applyBorder="1" applyAlignment="1" applyProtection="1">
      <alignment horizontal="center"/>
      <protection locked="0"/>
    </xf>
    <xf numFmtId="3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6" xfId="0" applyFont="1" applyFill="1" applyBorder="1" applyAlignment="1">
      <alignment vertical="center" wrapText="1"/>
    </xf>
    <xf numFmtId="10" fontId="6" fillId="2" borderId="84" xfId="4" applyNumberFormat="1" applyFont="1" applyFill="1" applyBorder="1" applyAlignment="1" applyProtection="1">
      <alignment vertical="center" wrapText="1"/>
      <protection locked="0"/>
    </xf>
    <xf numFmtId="168" fontId="4" fillId="2" borderId="84" xfId="0" applyNumberFormat="1" applyFont="1" applyFill="1" applyBorder="1" applyAlignment="1">
      <alignment horizontal="right" vertical="center" wrapText="1"/>
    </xf>
    <xf numFmtId="1" fontId="4" fillId="2" borderId="84" xfId="0" applyNumberFormat="1" applyFont="1" applyFill="1" applyBorder="1" applyAlignment="1">
      <alignment vertical="center" wrapText="1"/>
    </xf>
    <xf numFmtId="1" fontId="6" fillId="2" borderId="84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84" xfId="4" applyFont="1" applyFill="1" applyBorder="1" applyAlignment="1" applyProtection="1">
      <alignment horizontal="center" vertical="center" wrapText="1"/>
      <protection locked="0"/>
    </xf>
    <xf numFmtId="3" fontId="4" fillId="2" borderId="8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4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84" xfId="0" applyNumberFormat="1" applyFont="1" applyFill="1" applyBorder="1" applyAlignment="1">
      <alignment horizontal="center" wrapText="1"/>
    </xf>
    <xf numFmtId="3" fontId="4" fillId="2" borderId="90" xfId="0" applyNumberFormat="1" applyFont="1" applyFill="1" applyBorder="1" applyAlignment="1" applyProtection="1">
      <alignment vertical="center" wrapText="1"/>
      <protection locked="0"/>
    </xf>
    <xf numFmtId="0" fontId="6" fillId="0" borderId="91" xfId="0" applyFont="1" applyBorder="1"/>
    <xf numFmtId="3" fontId="4" fillId="2" borderId="91" xfId="0" applyNumberFormat="1" applyFont="1" applyFill="1" applyBorder="1" applyAlignment="1" applyProtection="1">
      <alignment vertical="center" wrapText="1"/>
      <protection locked="0"/>
    </xf>
    <xf numFmtId="0" fontId="4" fillId="2" borderId="0" xfId="5" applyFont="1" applyFill="1" applyBorder="1" applyAlignment="1">
      <alignment horizontal="center" vertical="center"/>
    </xf>
    <xf numFmtId="3" fontId="4" fillId="2" borderId="0" xfId="5" applyNumberFormat="1" applyFont="1" applyFill="1" applyBorder="1" applyAlignment="1">
      <alignment horizontal="right" vertical="center"/>
    </xf>
    <xf numFmtId="0" fontId="68" fillId="2" borderId="0" xfId="6" applyFont="1" applyFill="1" applyBorder="1" applyAlignment="1">
      <alignment horizontal="center"/>
    </xf>
    <xf numFmtId="0" fontId="69" fillId="0" borderId="0" xfId="6" applyFont="1"/>
    <xf numFmtId="0" fontId="37" fillId="2" borderId="0" xfId="6" applyFont="1" applyFill="1" applyBorder="1" applyAlignment="1">
      <alignment horizontal="center"/>
    </xf>
    <xf numFmtId="0" fontId="70" fillId="2" borderId="0" xfId="6" applyFont="1" applyFill="1" applyBorder="1"/>
    <xf numFmtId="0" fontId="70" fillId="2" borderId="0" xfId="6" applyFont="1" applyFill="1" applyBorder="1" applyAlignment="1">
      <alignment wrapText="1"/>
    </xf>
    <xf numFmtId="0" fontId="29" fillId="3" borderId="83" xfId="6" applyFont="1" applyFill="1" applyBorder="1" applyAlignment="1">
      <alignment vertical="center" wrapText="1"/>
    </xf>
    <xf numFmtId="0" fontId="29" fillId="3" borderId="59" xfId="6" applyFont="1" applyFill="1" applyBorder="1" applyAlignment="1">
      <alignment horizontal="center" vertical="center"/>
    </xf>
    <xf numFmtId="0" fontId="29" fillId="3" borderId="97" xfId="6" applyFont="1" applyFill="1" applyBorder="1" applyAlignment="1">
      <alignment horizontal="center" vertical="center"/>
    </xf>
    <xf numFmtId="0" fontId="29" fillId="3" borderId="83" xfId="6" applyFont="1" applyFill="1" applyBorder="1" applyAlignment="1">
      <alignment horizontal="center" vertical="center" wrapText="1"/>
    </xf>
    <xf numFmtId="0" fontId="29" fillId="3" borderId="68" xfId="6" applyFont="1" applyFill="1" applyBorder="1" applyAlignment="1">
      <alignment vertical="center" wrapText="1"/>
    </xf>
    <xf numFmtId="0" fontId="29" fillId="3" borderId="59" xfId="6" applyFont="1" applyFill="1" applyBorder="1" applyAlignment="1">
      <alignment horizontal="center" vertical="center" wrapText="1"/>
    </xf>
    <xf numFmtId="0" fontId="29" fillId="3" borderId="98" xfId="6" applyFont="1" applyFill="1" applyBorder="1" applyAlignment="1">
      <alignment horizontal="center" vertical="center"/>
    </xf>
    <xf numFmtId="0" fontId="29" fillId="3" borderId="97" xfId="6" applyFont="1" applyFill="1" applyBorder="1" applyAlignment="1">
      <alignment horizontal="center" vertical="center"/>
    </xf>
    <xf numFmtId="0" fontId="29" fillId="3" borderId="68" xfId="6" applyFont="1" applyFill="1" applyBorder="1" applyAlignment="1">
      <alignment horizontal="center" vertical="center" wrapText="1"/>
    </xf>
    <xf numFmtId="0" fontId="29" fillId="3" borderId="99" xfId="6" applyFont="1" applyFill="1" applyBorder="1" applyAlignment="1">
      <alignment vertical="center" wrapText="1"/>
    </xf>
    <xf numFmtId="0" fontId="29" fillId="3" borderId="99" xfId="6" applyFont="1" applyFill="1" applyBorder="1" applyAlignment="1">
      <alignment horizontal="center" vertical="center" wrapText="1"/>
    </xf>
    <xf numFmtId="0" fontId="23" fillId="3" borderId="99" xfId="6" applyFont="1" applyFill="1" applyBorder="1" applyAlignment="1">
      <alignment horizontal="center" vertical="center" wrapText="1"/>
    </xf>
    <xf numFmtId="0" fontId="23" fillId="3" borderId="100" xfId="6" applyFont="1" applyFill="1" applyBorder="1" applyAlignment="1">
      <alignment horizontal="center" vertical="center" wrapText="1"/>
    </xf>
    <xf numFmtId="0" fontId="23" fillId="3" borderId="101" xfId="6" applyFont="1" applyFill="1" applyBorder="1" applyAlignment="1">
      <alignment horizontal="center" vertical="center" wrapText="1"/>
    </xf>
    <xf numFmtId="0" fontId="23" fillId="3" borderId="102" xfId="6" applyFont="1" applyFill="1" applyBorder="1" applyAlignment="1">
      <alignment horizontal="center" vertical="center"/>
    </xf>
    <xf numFmtId="0" fontId="29" fillId="3" borderId="99" xfId="6" applyFont="1" applyFill="1" applyBorder="1" applyAlignment="1">
      <alignment horizontal="center" vertical="center" wrapText="1"/>
    </xf>
    <xf numFmtId="0" fontId="29" fillId="2" borderId="103" xfId="6" applyFont="1" applyFill="1" applyBorder="1" applyAlignment="1">
      <alignment vertical="center" wrapText="1"/>
    </xf>
    <xf numFmtId="0" fontId="29" fillId="2" borderId="0" xfId="6" applyFont="1" applyFill="1" applyBorder="1" applyAlignment="1">
      <alignment vertical="center" wrapText="1"/>
    </xf>
    <xf numFmtId="0" fontId="29" fillId="2" borderId="0" xfId="6" applyFont="1" applyFill="1" applyBorder="1" applyAlignment="1">
      <alignment horizontal="center" vertical="center" wrapText="1"/>
    </xf>
    <xf numFmtId="0" fontId="23" fillId="2" borderId="0" xfId="6" applyFont="1" applyFill="1" applyBorder="1" applyAlignment="1">
      <alignment horizontal="center" vertical="center" wrapText="1"/>
    </xf>
    <xf numFmtId="0" fontId="23" fillId="2" borderId="0" xfId="6" applyFont="1" applyFill="1" applyBorder="1" applyAlignment="1">
      <alignment horizontal="center" vertical="center"/>
    </xf>
    <xf numFmtId="0" fontId="29" fillId="2" borderId="104" xfId="6" applyFont="1" applyFill="1" applyBorder="1" applyAlignment="1">
      <alignment horizontal="center" vertical="center" wrapText="1"/>
    </xf>
    <xf numFmtId="0" fontId="29" fillId="3" borderId="105" xfId="6" applyFont="1" applyFill="1" applyBorder="1" applyAlignment="1">
      <alignment vertical="center" wrapText="1"/>
    </xf>
    <xf numFmtId="0" fontId="29" fillId="3" borderId="106" xfId="6" applyFont="1" applyFill="1" applyBorder="1" applyAlignment="1">
      <alignment vertical="center" wrapText="1"/>
    </xf>
    <xf numFmtId="0" fontId="29" fillId="3" borderId="106" xfId="6" applyFont="1" applyFill="1" applyBorder="1" applyAlignment="1">
      <alignment horizontal="center" vertical="center" wrapText="1"/>
    </xf>
    <xf numFmtId="0" fontId="29" fillId="3" borderId="107" xfId="6" applyFont="1" applyFill="1" applyBorder="1" applyAlignment="1">
      <alignment horizontal="center" vertical="center" wrapText="1"/>
    </xf>
    <xf numFmtId="0" fontId="58" fillId="6" borderId="108" xfId="6" applyFont="1" applyFill="1" applyBorder="1" applyAlignment="1">
      <alignment vertical="center" wrapText="1"/>
    </xf>
    <xf numFmtId="0" fontId="58" fillId="6" borderId="109" xfId="6" applyFont="1" applyFill="1" applyBorder="1" applyAlignment="1">
      <alignment vertical="center" wrapText="1"/>
    </xf>
    <xf numFmtId="0" fontId="4" fillId="6" borderId="109" xfId="6" applyFont="1" applyFill="1" applyBorder="1" applyAlignment="1">
      <alignment vertical="center" wrapText="1"/>
    </xf>
    <xf numFmtId="0" fontId="4" fillId="6" borderId="110" xfId="6" applyFont="1" applyFill="1" applyBorder="1" applyAlignment="1">
      <alignment vertical="center" wrapText="1"/>
    </xf>
    <xf numFmtId="0" fontId="58" fillId="6" borderId="111" xfId="6" applyFont="1" applyFill="1" applyBorder="1" applyAlignment="1">
      <alignment horizontal="center" vertical="center" wrapText="1"/>
    </xf>
    <xf numFmtId="0" fontId="58" fillId="6" borderId="0" xfId="6" applyFont="1" applyFill="1" applyBorder="1" applyAlignment="1">
      <alignment vertical="center" wrapText="1"/>
    </xf>
    <xf numFmtId="0" fontId="5" fillId="6" borderId="0" xfId="6" applyFont="1" applyFill="1" applyBorder="1" applyAlignment="1">
      <alignment horizontal="center" vertical="center" wrapText="1"/>
    </xf>
    <xf numFmtId="0" fontId="5" fillId="6" borderId="0" xfId="6" applyFont="1" applyFill="1" applyBorder="1" applyAlignment="1">
      <alignment vertical="center" wrapText="1"/>
    </xf>
    <xf numFmtId="0" fontId="5" fillId="6" borderId="112" xfId="6" applyFont="1" applyFill="1" applyBorder="1" applyAlignment="1">
      <alignment horizontal="center" vertical="center" wrapText="1"/>
    </xf>
    <xf numFmtId="0" fontId="4" fillId="2" borderId="113" xfId="6" applyFont="1" applyFill="1" applyBorder="1" applyAlignment="1">
      <alignment horizontal="center" vertical="center" wrapText="1"/>
    </xf>
    <xf numFmtId="0" fontId="71" fillId="2" borderId="114" xfId="6" applyFont="1" applyFill="1" applyBorder="1" applyAlignment="1">
      <alignment horizontal="center" vertical="center"/>
    </xf>
    <xf numFmtId="0" fontId="71" fillId="2" borderId="115" xfId="6" applyFont="1" applyFill="1" applyBorder="1" applyAlignment="1">
      <alignment vertical="center" wrapText="1"/>
    </xf>
    <xf numFmtId="0" fontId="73" fillId="0" borderId="116" xfId="7" applyFont="1" applyFill="1" applyBorder="1" applyAlignment="1">
      <alignment horizontal="center" vertical="center" wrapText="1"/>
    </xf>
    <xf numFmtId="0" fontId="6" fillId="0" borderId="116" xfId="6" applyFont="1" applyBorder="1" applyAlignment="1">
      <alignment horizontal="center" vertical="center" wrapText="1"/>
    </xf>
    <xf numFmtId="0" fontId="6" fillId="0" borderId="116" xfId="6" applyFont="1" applyBorder="1" applyAlignment="1">
      <alignment vertical="center" wrapText="1"/>
    </xf>
    <xf numFmtId="3" fontId="6" fillId="0" borderId="116" xfId="6" applyNumberFormat="1" applyFont="1" applyFill="1" applyBorder="1" applyAlignment="1">
      <alignment horizontal="right" vertical="center" wrapText="1"/>
    </xf>
    <xf numFmtId="0" fontId="6" fillId="0" borderId="116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vertical="center" wrapText="1"/>
    </xf>
    <xf numFmtId="168" fontId="6" fillId="0" borderId="116" xfId="6" applyNumberFormat="1" applyFont="1" applyBorder="1" applyAlignment="1">
      <alignment vertical="center" wrapText="1"/>
    </xf>
    <xf numFmtId="0" fontId="6" fillId="6" borderId="0" xfId="6" applyFont="1" applyFill="1" applyBorder="1" applyAlignment="1">
      <alignment horizontal="center" vertical="center" wrapText="1"/>
    </xf>
    <xf numFmtId="0" fontId="6" fillId="6" borderId="0" xfId="6" applyFont="1" applyFill="1" applyBorder="1" applyAlignment="1">
      <alignment vertical="center" wrapText="1"/>
    </xf>
    <xf numFmtId="0" fontId="6" fillId="6" borderId="112" xfId="6" applyFont="1" applyFill="1" applyBorder="1" applyAlignment="1">
      <alignment horizontal="center" vertical="center" wrapText="1"/>
    </xf>
    <xf numFmtId="168" fontId="6" fillId="0" borderId="116" xfId="6" applyNumberFormat="1" applyFont="1" applyFill="1" applyBorder="1" applyAlignment="1">
      <alignment horizontal="center" vertical="center" wrapText="1"/>
    </xf>
    <xf numFmtId="168" fontId="6" fillId="0" borderId="116" xfId="6" applyNumberFormat="1" applyFont="1" applyBorder="1" applyAlignment="1">
      <alignment horizontal="center" vertical="center" wrapText="1"/>
    </xf>
    <xf numFmtId="0" fontId="58" fillId="6" borderId="113" xfId="6" applyFont="1" applyFill="1" applyBorder="1" applyAlignment="1">
      <alignment horizontal="center" vertical="center" wrapText="1"/>
    </xf>
    <xf numFmtId="0" fontId="58" fillId="6" borderId="114" xfId="6" applyFont="1" applyFill="1" applyBorder="1" applyAlignment="1">
      <alignment vertical="center" wrapText="1"/>
    </xf>
    <xf numFmtId="0" fontId="6" fillId="6" borderId="114" xfId="6" applyFont="1" applyFill="1" applyBorder="1" applyAlignment="1">
      <alignment horizontal="center" vertical="center" wrapText="1"/>
    </xf>
    <xf numFmtId="0" fontId="6" fillId="6" borderId="114" xfId="6" applyFont="1" applyFill="1" applyBorder="1" applyAlignment="1">
      <alignment vertical="center" wrapText="1"/>
    </xf>
    <xf numFmtId="0" fontId="6" fillId="6" borderId="115" xfId="6" applyFont="1" applyFill="1" applyBorder="1" applyAlignment="1">
      <alignment horizontal="center" vertical="center" wrapText="1"/>
    </xf>
    <xf numFmtId="0" fontId="2" fillId="0" borderId="0" xfId="6" applyFont="1" applyAlignment="1">
      <alignment wrapText="1"/>
    </xf>
    <xf numFmtId="0" fontId="71" fillId="0" borderId="113" xfId="6" applyFont="1" applyFill="1" applyBorder="1" applyAlignment="1">
      <alignment horizontal="right" vertical="center" wrapText="1"/>
    </xf>
    <xf numFmtId="0" fontId="71" fillId="0" borderId="114" xfId="6" applyFont="1" applyFill="1" applyBorder="1" applyAlignment="1">
      <alignment horizontal="center" vertical="center"/>
    </xf>
    <xf numFmtId="0" fontId="71" fillId="0" borderId="114" xfId="6" applyFont="1" applyFill="1" applyBorder="1" applyAlignment="1">
      <alignment vertical="center" wrapText="1"/>
    </xf>
    <xf numFmtId="0" fontId="6" fillId="0" borderId="114" xfId="6" applyFont="1" applyFill="1" applyBorder="1" applyAlignment="1">
      <alignment horizontal="center" vertical="center" wrapText="1"/>
    </xf>
    <xf numFmtId="0" fontId="6" fillId="0" borderId="114" xfId="6" applyFont="1" applyFill="1" applyBorder="1" applyAlignment="1">
      <alignment vertical="center" wrapText="1"/>
    </xf>
    <xf numFmtId="0" fontId="6" fillId="0" borderId="115" xfId="6" applyFont="1" applyFill="1" applyBorder="1" applyAlignment="1">
      <alignment horizontal="center" vertical="center" wrapText="1"/>
    </xf>
    <xf numFmtId="0" fontId="71" fillId="2" borderId="115" xfId="6" applyFont="1" applyFill="1" applyBorder="1" applyAlignment="1">
      <alignment horizontal="left" vertical="center" wrapText="1" indent="2"/>
    </xf>
    <xf numFmtId="3" fontId="6" fillId="0" borderId="116" xfId="6" applyNumberFormat="1" applyFont="1" applyBorder="1" applyAlignment="1">
      <alignment horizontal="center" vertical="center" wrapText="1"/>
    </xf>
    <xf numFmtId="0" fontId="4" fillId="2" borderId="111" xfId="6" applyFont="1" applyFill="1" applyBorder="1" applyAlignment="1">
      <alignment horizontal="center" vertical="center" wrapText="1"/>
    </xf>
    <xf numFmtId="0" fontId="71" fillId="2" borderId="117" xfId="6" applyFont="1" applyFill="1" applyBorder="1" applyAlignment="1">
      <alignment horizontal="left" vertical="center" wrapText="1" indent="2"/>
    </xf>
    <xf numFmtId="0" fontId="71" fillId="2" borderId="113" xfId="6" applyFont="1" applyFill="1" applyBorder="1" applyAlignment="1">
      <alignment horizontal="right" vertical="center" wrapText="1"/>
    </xf>
    <xf numFmtId="0" fontId="6" fillId="7" borderId="116" xfId="6" applyFont="1" applyFill="1" applyBorder="1" applyAlignment="1">
      <alignment horizontal="center" vertical="center" wrapText="1"/>
    </xf>
    <xf numFmtId="3" fontId="6" fillId="0" borderId="116" xfId="6" applyNumberFormat="1" applyFont="1" applyFill="1" applyBorder="1" applyAlignment="1">
      <alignment horizontal="center" vertical="center" wrapText="1"/>
    </xf>
    <xf numFmtId="0" fontId="58" fillId="6" borderId="113" xfId="6" applyFont="1" applyFill="1" applyBorder="1" applyAlignment="1">
      <alignment vertical="center" wrapText="1"/>
    </xf>
    <xf numFmtId="0" fontId="4" fillId="6" borderId="114" xfId="6" applyFont="1" applyFill="1" applyBorder="1" applyAlignment="1">
      <alignment vertical="center" wrapText="1"/>
    </xf>
    <xf numFmtId="0" fontId="4" fillId="6" borderId="115" xfId="6" applyFont="1" applyFill="1" applyBorder="1" applyAlignment="1">
      <alignment vertical="center" wrapText="1"/>
    </xf>
    <xf numFmtId="0" fontId="5" fillId="6" borderId="114" xfId="6" applyFont="1" applyFill="1" applyBorder="1" applyAlignment="1">
      <alignment horizontal="center" vertical="center" wrapText="1"/>
    </xf>
    <xf numFmtId="0" fontId="5" fillId="6" borderId="114" xfId="6" applyFont="1" applyFill="1" applyBorder="1" applyAlignment="1">
      <alignment vertical="center" wrapText="1"/>
    </xf>
    <xf numFmtId="0" fontId="71" fillId="2" borderId="114" xfId="6" applyFont="1" applyFill="1" applyBorder="1" applyAlignment="1">
      <alignment horizontal="center" vertical="center" wrapText="1"/>
    </xf>
    <xf numFmtId="0" fontId="6" fillId="0" borderId="116" xfId="6" applyFont="1" applyFill="1" applyBorder="1" applyAlignment="1">
      <alignment vertical="center" wrapText="1"/>
    </xf>
    <xf numFmtId="0" fontId="6" fillId="2" borderId="116" xfId="6" applyFont="1" applyFill="1" applyBorder="1" applyAlignment="1">
      <alignment horizontal="center" vertical="center" wrapText="1"/>
    </xf>
    <xf numFmtId="0" fontId="6" fillId="7" borderId="0" xfId="6" applyFont="1" applyFill="1" applyBorder="1" applyAlignment="1">
      <alignment horizontal="center" vertical="center" wrapText="1"/>
    </xf>
    <xf numFmtId="0" fontId="71" fillId="2" borderId="91" xfId="6" applyFont="1" applyFill="1" applyBorder="1" applyAlignment="1">
      <alignment horizontal="center" vertical="center" wrapText="1"/>
    </xf>
    <xf numFmtId="0" fontId="71" fillId="2" borderId="117" xfId="6" applyFont="1" applyFill="1" applyBorder="1" applyAlignment="1">
      <alignment vertical="center" wrapText="1"/>
    </xf>
    <xf numFmtId="0" fontId="6" fillId="2" borderId="113" xfId="6" applyFont="1" applyFill="1" applyBorder="1" applyAlignment="1">
      <alignment vertical="center"/>
    </xf>
    <xf numFmtId="0" fontId="6" fillId="2" borderId="114" xfId="6" applyFont="1" applyFill="1" applyBorder="1"/>
    <xf numFmtId="0" fontId="6" fillId="2" borderId="114" xfId="6" applyFont="1" applyFill="1" applyBorder="1" applyAlignment="1">
      <alignment wrapText="1"/>
    </xf>
    <xf numFmtId="0" fontId="6" fillId="2" borderId="115" xfId="6" applyFont="1" applyFill="1" applyBorder="1"/>
    <xf numFmtId="0" fontId="6" fillId="0" borderId="113" xfId="6" applyFont="1" applyBorder="1" applyAlignment="1">
      <alignment horizontal="justify" vertical="center"/>
    </xf>
    <xf numFmtId="0" fontId="6" fillId="0" borderId="114" xfId="6" applyFont="1" applyBorder="1" applyAlignment="1">
      <alignment horizontal="justify" vertical="center"/>
    </xf>
    <xf numFmtId="0" fontId="6" fillId="0" borderId="114" xfId="6" applyFont="1" applyBorder="1" applyAlignment="1">
      <alignment horizontal="justify" vertical="center" wrapText="1"/>
    </xf>
    <xf numFmtId="0" fontId="6" fillId="0" borderId="115" xfId="6" applyFont="1" applyBorder="1" applyAlignment="1">
      <alignment horizontal="justify" vertical="center"/>
    </xf>
    <xf numFmtId="0" fontId="58" fillId="3" borderId="113" xfId="6" applyFont="1" applyFill="1" applyBorder="1" applyAlignment="1">
      <alignment vertical="center" wrapText="1"/>
    </xf>
    <xf numFmtId="0" fontId="58" fillId="3" borderId="114" xfId="6" applyFont="1" applyFill="1" applyBorder="1" applyAlignment="1">
      <alignment vertical="center" wrapText="1"/>
    </xf>
    <xf numFmtId="0" fontId="58" fillId="3" borderId="114" xfId="6" applyFont="1" applyFill="1" applyBorder="1" applyAlignment="1">
      <alignment horizontal="center" vertical="center" wrapText="1"/>
    </xf>
    <xf numFmtId="0" fontId="58" fillId="3" borderId="115" xfId="6" applyFont="1" applyFill="1" applyBorder="1" applyAlignment="1">
      <alignment horizontal="center" vertical="center" wrapText="1"/>
    </xf>
    <xf numFmtId="0" fontId="4" fillId="2" borderId="114" xfId="6" applyFont="1" applyFill="1" applyBorder="1" applyAlignment="1">
      <alignment vertical="center" wrapText="1"/>
    </xf>
    <xf numFmtId="0" fontId="4" fillId="2" borderId="115" xfId="6" applyFont="1" applyFill="1" applyBorder="1" applyAlignment="1">
      <alignment vertical="center" wrapText="1"/>
    </xf>
    <xf numFmtId="0" fontId="6" fillId="2" borderId="116" xfId="6" applyFont="1" applyFill="1" applyBorder="1" applyAlignment="1">
      <alignment vertical="center" wrapText="1"/>
    </xf>
    <xf numFmtId="0" fontId="6" fillId="2" borderId="112" xfId="6" applyFont="1" applyFill="1" applyBorder="1" applyAlignment="1">
      <alignment horizontal="center" vertical="center" wrapText="1"/>
    </xf>
    <xf numFmtId="0" fontId="58" fillId="8" borderId="113" xfId="6" applyFont="1" applyFill="1" applyBorder="1" applyAlignment="1">
      <alignment horizontal="left" vertical="center" wrapText="1"/>
    </xf>
    <xf numFmtId="0" fontId="58" fillId="8" borderId="114" xfId="6" applyFont="1" applyFill="1" applyBorder="1" applyAlignment="1">
      <alignment horizontal="left" vertical="center" wrapText="1"/>
    </xf>
    <xf numFmtId="0" fontId="58" fillId="8" borderId="115" xfId="6" applyFont="1" applyFill="1" applyBorder="1" applyAlignment="1">
      <alignment horizontal="left" vertical="center" wrapText="1"/>
    </xf>
    <xf numFmtId="0" fontId="5" fillId="6" borderId="113" xfId="6" applyFont="1" applyFill="1" applyBorder="1" applyAlignment="1">
      <alignment vertical="center" wrapText="1"/>
    </xf>
    <xf numFmtId="0" fontId="5" fillId="6" borderId="114" xfId="6" applyFont="1" applyFill="1" applyBorder="1" applyAlignment="1">
      <alignment vertical="center" wrapText="1"/>
    </xf>
    <xf numFmtId="0" fontId="5" fillId="6" borderId="115" xfId="6" applyFont="1" applyFill="1" applyBorder="1" applyAlignment="1">
      <alignment vertical="center" wrapText="1"/>
    </xf>
    <xf numFmtId="3" fontId="6" fillId="2" borderId="116" xfId="6" applyNumberFormat="1" applyFont="1" applyFill="1" applyBorder="1" applyAlignment="1">
      <alignment horizontal="center" vertical="center" wrapText="1"/>
    </xf>
    <xf numFmtId="0" fontId="74" fillId="2" borderId="0" xfId="6" applyFont="1" applyFill="1" applyAlignment="1">
      <alignment horizontal="justify" vertical="center"/>
    </xf>
    <xf numFmtId="0" fontId="64" fillId="2" borderId="0" xfId="6" applyFont="1" applyFill="1"/>
    <xf numFmtId="0" fontId="64" fillId="2" borderId="0" xfId="6" applyFont="1" applyFill="1" applyAlignment="1">
      <alignment wrapText="1"/>
    </xf>
    <xf numFmtId="0" fontId="69" fillId="0" borderId="0" xfId="6" applyFont="1" applyAlignment="1">
      <alignment wrapText="1"/>
    </xf>
  </cellXfs>
  <cellStyles count="8">
    <cellStyle name="=C:\WINNT\SYSTEM32\COMMAND.COM" xfId="3"/>
    <cellStyle name="Hipervínculo" xfId="7" builtinId="8"/>
    <cellStyle name="Millares" xfId="1" builtinId="3"/>
    <cellStyle name="Normal" xfId="0" builtinId="0"/>
    <cellStyle name="Normal 2" xfId="2"/>
    <cellStyle name="Normal 3" xfId="6"/>
    <cellStyle name="Normal 9" xfId="5"/>
    <cellStyle name="Porcentaje" xfId="4" builtin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789214</xdr:colOff>
      <xdr:row>0</xdr:row>
      <xdr:rowOff>122464</xdr:rowOff>
    </xdr:from>
    <xdr:to>
      <xdr:col>2</xdr:col>
      <xdr:colOff>938892</xdr:colOff>
      <xdr:row>5</xdr:row>
      <xdr:rowOff>231320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785" y="122464"/>
          <a:ext cx="2326821" cy="1333499"/>
        </a:xfrm>
        <a:prstGeom prst="rect">
          <a:avLst/>
        </a:prstGeom>
      </xdr:spPr>
    </xdr:pic>
    <xdr:clientData/>
  </xdr:twoCellAnchor>
  <xdr:twoCellAnchor>
    <xdr:from>
      <xdr:col>8</xdr:col>
      <xdr:colOff>122463</xdr:colOff>
      <xdr:row>0</xdr:row>
      <xdr:rowOff>136071</xdr:rowOff>
    </xdr:from>
    <xdr:to>
      <xdr:col>9</xdr:col>
      <xdr:colOff>1347106</xdr:colOff>
      <xdr:row>5</xdr:row>
      <xdr:rowOff>176893</xdr:rowOff>
    </xdr:to>
    <xdr:pic>
      <xdr:nvPicPr>
        <xdr:cNvPr id="5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13334999" y="136071"/>
          <a:ext cx="2939143" cy="126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923925</xdr:colOff>
      <xdr:row>5</xdr:row>
      <xdr:rowOff>76200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114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619125</xdr:colOff>
      <xdr:row>0</xdr:row>
      <xdr:rowOff>180975</xdr:rowOff>
    </xdr:from>
    <xdr:to>
      <xdr:col>7</xdr:col>
      <xdr:colOff>581025</xdr:colOff>
      <xdr:row>5</xdr:row>
      <xdr:rowOff>57150</xdr:rowOff>
    </xdr:to>
    <xdr:pic>
      <xdr:nvPicPr>
        <xdr:cNvPr id="3" name="Imagen 2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448550" y="180975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133350</xdr:rowOff>
    </xdr:from>
    <xdr:ext cx="1038225" cy="923925"/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33350"/>
          <a:ext cx="1038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628650</xdr:colOff>
      <xdr:row>1</xdr:row>
      <xdr:rowOff>0</xdr:rowOff>
    </xdr:from>
    <xdr:ext cx="1657350" cy="828675"/>
    <xdr:pic>
      <xdr:nvPicPr>
        <xdr:cNvPr id="3" name="Imagen 2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4438650" y="19050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142875</xdr:rowOff>
    </xdr:from>
    <xdr:to>
      <xdr:col>1</xdr:col>
      <xdr:colOff>933450</xdr:colOff>
      <xdr:row>5</xdr:row>
      <xdr:rowOff>76200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962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1</xdr:row>
      <xdr:rowOff>19050</xdr:rowOff>
    </xdr:from>
    <xdr:to>
      <xdr:col>7</xdr:col>
      <xdr:colOff>504825</xdr:colOff>
      <xdr:row>5</xdr:row>
      <xdr:rowOff>85725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34250" y="20955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123825</xdr:rowOff>
    </xdr:from>
    <xdr:to>
      <xdr:col>1</xdr:col>
      <xdr:colOff>1047750</xdr:colOff>
      <xdr:row>5</xdr:row>
      <xdr:rowOff>57150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08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657225</xdr:colOff>
      <xdr:row>1</xdr:row>
      <xdr:rowOff>0</xdr:rowOff>
    </xdr:from>
    <xdr:to>
      <xdr:col>7</xdr:col>
      <xdr:colOff>619125</xdr:colOff>
      <xdr:row>5</xdr:row>
      <xdr:rowOff>66675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496175" y="19050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1009650</xdr:colOff>
      <xdr:row>5</xdr:row>
      <xdr:rowOff>66675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066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152400</xdr:rowOff>
    </xdr:from>
    <xdr:to>
      <xdr:col>7</xdr:col>
      <xdr:colOff>504825</xdr:colOff>
      <xdr:row>5</xdr:row>
      <xdr:rowOff>28575</xdr:rowOff>
    </xdr:to>
    <xdr:pic>
      <xdr:nvPicPr>
        <xdr:cNvPr id="3" name="Imagen 2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277100" y="15240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142875</xdr:rowOff>
    </xdr:from>
    <xdr:to>
      <xdr:col>1</xdr:col>
      <xdr:colOff>1181100</xdr:colOff>
      <xdr:row>5</xdr:row>
      <xdr:rowOff>38100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428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609600</xdr:colOff>
      <xdr:row>1</xdr:row>
      <xdr:rowOff>19050</xdr:rowOff>
    </xdr:from>
    <xdr:to>
      <xdr:col>7</xdr:col>
      <xdr:colOff>571500</xdr:colOff>
      <xdr:row>5</xdr:row>
      <xdr:rowOff>85725</xdr:rowOff>
    </xdr:to>
    <xdr:pic>
      <xdr:nvPicPr>
        <xdr:cNvPr id="3" name="Imagen 2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648575" y="20955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1</xdr:col>
      <xdr:colOff>1095375</xdr:colOff>
      <xdr:row>5</xdr:row>
      <xdr:rowOff>66675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981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171450</xdr:rowOff>
    </xdr:from>
    <xdr:to>
      <xdr:col>7</xdr:col>
      <xdr:colOff>495300</xdr:colOff>
      <xdr:row>5</xdr:row>
      <xdr:rowOff>47625</xdr:rowOff>
    </xdr:to>
    <xdr:pic>
      <xdr:nvPicPr>
        <xdr:cNvPr id="3" name="Imagen 2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24750" y="17145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1</xdr:col>
      <xdr:colOff>942975</xdr:colOff>
      <xdr:row>5</xdr:row>
      <xdr:rowOff>19050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942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514350</xdr:colOff>
      <xdr:row>1</xdr:row>
      <xdr:rowOff>9525</xdr:rowOff>
    </xdr:from>
    <xdr:to>
      <xdr:col>7</xdr:col>
      <xdr:colOff>476250</xdr:colOff>
      <xdr:row>5</xdr:row>
      <xdr:rowOff>76200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34275" y="200025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76200</xdr:rowOff>
    </xdr:from>
    <xdr:to>
      <xdr:col>1</xdr:col>
      <xdr:colOff>1800225</xdr:colOff>
      <xdr:row>5</xdr:row>
      <xdr:rowOff>28575</xdr:rowOff>
    </xdr:to>
    <xdr:pic>
      <xdr:nvPicPr>
        <xdr:cNvPr id="2" name="Imagen 4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6200"/>
          <a:ext cx="12668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0</xdr:row>
      <xdr:rowOff>38100</xdr:rowOff>
    </xdr:from>
    <xdr:to>
      <xdr:col>8</xdr:col>
      <xdr:colOff>495300</xdr:colOff>
      <xdr:row>3</xdr:row>
      <xdr:rowOff>200025</xdr:rowOff>
    </xdr:to>
    <xdr:pic>
      <xdr:nvPicPr>
        <xdr:cNvPr id="3" name="Imagen 5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38100"/>
          <a:ext cx="18192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7</xdr:row>
      <xdr:rowOff>114300</xdr:rowOff>
    </xdr:to>
    <xdr:sp macro="" textlink="">
      <xdr:nvSpPr>
        <xdr:cNvPr id="2" name="thumbnail115" descr="data:image/png;base64,iVBORw0KGgoAAAANSUhEUgAAAGIAAAB7CAYAAACPfFVdAAAbQ0lEQVR4nO2d+W9j15Xn+48bYGaAGWB+mnTnh3Q6SXu60xlgMpNGbCMIEsSZcVyuKiRu2+MldmzHdtkpVWlXkRT3nXzc903ko/i4iftOkdKnf2DxulRF2XLRshWZX4DQ09MhxXe/796zvHPO/RtWuBL4m2/6C6www4qIK4IVEVcESxORikeIJhPYrFb0zgB5OYvVaicYz2KzW0lGPegtVnyeIEedHtG0TEkpkYqF0BttSA4bbqsJj1tC8kh4PW784SDxSIhao0nA7cBlMREL+InFJKKJNIVa7au49q8e0zERbwir00O11vhSb12aiJDfjVprYO3eXVQWHza7ha09LZt3PuL+/b+ge3AXZzRFOBwjlc+j0elxubwEPQ7UD9SoHmyjuvtn/JEYGv0+Rs0OXr+XYNCHLGdx6vRs3LuPzagjlwtisLrZUqsZjcfLfvVLQSZ6gNVpJ5VOf6n3LUVEJpNha2tr9TrnZTAYvh4ihsMhjUZj9Trn1W63vx4iVvjqcLlE9PsAtMatS/031wGXS4SiAJBoJgCIRCJUq1VisRh+v59KpUIsFiMQCNDr9TCbzfj9fur1Oj6fD4DJZEI0GgWg1+uh0+mIRCKUSiWSySROp5N+v08ulwOgWq2SSCTweDyUSiVkWcbhcHBycgKAxWLh+Pj4Ui/7afC1EuH3+2m322SzWeLxOO12m3A4zOHhIaPRiEQiQSQSodfrcXBwQLfb5fj4mGKxCMBoNCIQCODz+Wi1WkQiEUKhEKPRiGg0yng8ZjAYEAwGkWWZdrtNuVzG4/EIIhwOB6PR6FIv+2lwaUQoioLidgOfEbG1tUU+n8dqteLz+ahWq1gsFjQaDfV6HYPBgMPhIJ/Po9frAeh0OuJur9VqWCwWdnZ2KBQKuN1u9Ho9zWaTZDIpZLRaLTs7OyiKQjgcRpIkxg/N3Q8//JDJZHJZl/3UuDQikskkWasV+IwIn8+HLMtkMhlCoZBYmqLRKLVaDZ/PRzqdplarkUqlgJllNl+aWq0WkiTh9/upVqtIkkQikaDf7xOLxQBot9v4fD4kSaLRaBCLxQiFQmI5slqtDIfDy7rsp8alEdFqtSh5PHz00UeEj8IAbGxskM/nWV9fZ2Njg8PDQ1QqFdvb2zSbTZrNJsFgkGKxiMfjEZ+Tz+cBaDQabG9v89FHH1Gv10mn0xwcHNDv90k/dKA6nQ4PHjwgHA5TKBQIBAIEg0FBxL179xgMBpd12U+NSyPi4OCAwN4eH3zwAV7FC8zW51wuh8fjEev/4eEhBwcHYt1ut9t0Oh0xC6bTqRjEXq/H2toabrebbrfLeDxmPB6fmTUwI2P+MxKJ0O/3OT09BWBvb+/bRUShUMC1vs7bb7+Nv+QHZhbNdDoVgzLHXJE+isdlAMbjMYlE4sLyi877fD6m0+mFr+PrwqURkUgkSDxUuHMdscL5uDQiZFmm8tAXWBHxxfha/YgVzseKiCuCb5yI09NToVAfP35UZpH8o387T+Y8+auGr5UIl8tFpVIhEAhgMBgolUoYDAYMBgPtdpu//OUvqNVqCoWCiOV3u10sFgsAR0dHuN1u1tbWqFar6HQ6dnZ2aDQa7O7uAlCv13G73dy7d098/t27d4Wl9f7771+/EIeiKCK0cI4A8BkRNpuNcrmMJElkMhmq1Sper5dMJkOr1cJsNmO326lWqxiNRnq9HoPBgFAoBHwW9AuHw9RqNUwmEw6Hg16vRzweZzwe0+l0hPfdarUIBAKk02kR1tBqtdfPs1ar1cIDXojHiNjb26NYLKJSqbBarSLK6na76ff7qNVq1tbWKBaLaDQaYOZZm0wmYOagffrppxiNRgqFAg6Hg93dXTHgAOVyGbVajdlsRlEUjEYjLpdLzIjd3d3rF2tyOBxfiohsNkuxWESr1VIsFmm1WmQyGdLpNK1WC7vdLuJIXu/MG380fNHr9VCpVLjdbhRFwev1Eo1GabfbItZULpcpFovE43GKxSJ+v594PC6882AweP2WJo1GIyKjC6EovPbaa8Kz3tnZodls4nK58Hq91Go1EokE6XSa8XjMdDrFbDZTLpfRarXAbPDD4Vmsah5HCgQCIi41D5ccHBwAM53i8XiQZZlSqUQikcBms4lZcC2fRxgMBhGuXghF4Y033sBXnDl2mUxGRESn0yknJyccHR2J9R1m4Y7pdErtYcrMo1bP8fExbrebcDjMcDgUf5tOpwSDQfFv58tQr9ejVCqdsZRcLtf10xFarZb9/f3zBRQFvV4vZsSjwb2nwXg8FsvU00KW5eunI/R6PWaz+XyBlUN3YSxFRCqVwul0ni+wIuLCWIqIjz/+mE8//fR8gRURF8ZSRGSzWWHRLMSKiAtjaR3xZZYmWZaZTqe0Wi36/T7T6RRZlhmNRpyentJsNmm1WrTbbaFQJ5MJrdYsL+rk5ARZlun1ekwmExRFof8wd2qO09NTWq2WeA/Mbpi55VSr1a6fsp5nYJyLx4jQ6/XIskwkEkGr1VIqlXA6nRwcHNBqtXjw4AE2m41cLkc0GmUymdDtdsWsa7fbmEwmTCYTjUaDQCCAy+Wi3++Tz+eFOexwONje3qZSqZDNZtFoNGLwNzc3r5/5Gg6HaTQ+J/38MSLsdjuZTAan04nT6URRFDKZDLIsU6vVCIVCBAIBcrmcyLbo9/si1lSv1wmFQvh8PsrlMsFgUJBiNpuZTCbCAYzFYiKE8mg6jVarpdfrLXPZl4KliPD5fF/oWcNnRHg8HhRFIRgM4vV6KZfLVKtVDg8Pqdfr2O12YrEYxWJRxI7G47GIrHY6HWw2G9FolEqlQjweJ5lMMhgMyGazwGzpiUQi2O12jo6OSCQSJJNJ4eQZDIbr51kbjUbsdvv5AorCdDoVRIRCIRRFwe/3UyqVaDQayLKM3W6n2WzidrvxeDy0222he+aZHvNjSZJIJpPUajVkWSafz9PtdoVn3el0CIfD4vMPDw/JZrNi8G022/VbmiRJQq/Xs76+vlhAUXjrrbeQDiUA9vf3KRaLhMNhkZsai8VIpVLC4/b5fOTzeRFMnKdfzo+1Wi16vZ56vX4m1jTPfWq32yI3qlarkc1mkSRJEKHRaK5f0M/r9RKJRHjzzTcXCygKv//97wmUZ8uMxWLh8PBQRFan0ynlcplAIHBmcCaTCZVK5YmP6/f7rK+vUyqVzlg+x8fHC6PA3W4X5eHyOIdKpfp8vfYNYSki1tfXsVgsPPvss4sFFAWr1SqI+CqWhPGSJVudTmdhXtQ3jaWIcDqdhMNhfvvb3y4WWDl0F8bST+gMBgM3btxYLLAi4sJYiojt7W2sVit/+MMfFgusiLgwliLi3r17bG1t8fLLLy8WWBFxYSxFhNlsxul0XlhHZDIZer0elUqFo6MjRqMRlUqFfD7PaDSaFbcoCr1ej3K5DMwsormVc3x8TKFQoF6vMxgMKBQK1Go1xuOxeKLX7XbpdrvIssxgMKBWq1GpVISCTqVS1y/WpNPpiMfj/PrXv14s8BgRFotlliXucmGxWKhWq4RCIYLBIK1WC4fDQSAQ4PDwkEAgQL/fZzAYkEjM3t9qtTAajUSjURRFIRKJiHSaQCAgyrxCoRB6vZ5yuUw8Hsdut4vBX1tbu36edTqdxuPx4HA4Fgs8RsQ8DWZ7exuLxcLR0ZHIazo6OiKZTFIul6nVargfln2Nx2Px+cPhEJ1Oh9PppF6vo9fr8Xq9tFotqtUqMHP63G43arWao6MjUVU0N51dLteXqn/+urC0sna5XBdemjY3N8lms+TzeUwmE7lcDovFQiQSoV6vk0wmsVgsFItFkd33ePT1z3/+M4lEgsPDQ8xmM1qtlmazKUIi3W5XxJeKxSKxWAyv1yv8j9dff31pX+QysLSy3tjY4LnnnlssoCg0Gg3ijTgwuxsPDw/R6XT4/X6KxSJWqxW32y2iqfM6u7mnPBwOxdI0GAzY2toSeU2SJBGLxWi1WmIGzatKi8Ui5XIZr9eL2WwWzy22trbodrvLXPalYCkiQqEQVquVO3fuLBZQFP70pz+JLI5wOEyxWMTlcpFIJGi1WuJ4PjjBYJBCoYDNZgNmJb3x+IzIdrvN1tYWkiSJ0t25cp+HyieTCclkklarxdHREaFQCI/HI6qE1Go1zWZzmcu+FCxFxP7+Pjs7O9y+fXuxgKJw48YNQYTP56NWq4kA3RzpdPpM2GEymQgr6FF0u12RvPxortJ0Ol2YZtPr9Z6IK+n1+usX9Nvb20OtVvPBBx+Ic8Fg8LNBeljnHKrO7tavonZt2c+4ivVzsCQRdrudWq3GM888I84999xzn9npK4fuwliKiN3dXVQqFa+99po498Ybb3xmp6+IuDCWImJtbY3t7W1UKpU4d/Pmzc+m/4qIC2MpInK5HIFAgF/+8pfi3EsvvbQi4imwdDqNyWTiF7/4BZFIhHg8zu9+97vPLKDHiIhGo9TrdTqdDoeHh7TbbXK5HNlsVqTW5/N5arWa6B4wnU6p1+vALNaUyWQol8vU63XRy2M0Ggn5fr9PKpUS3W8qlYrIp4JZrOkqKuyliDg6OsJiseByuTCZTHg8Hr773e+eOyPee+89qtUq8Xicra0tOp0OiqKQzWap1WrY7XZUKhX5fB6Xy0W326XT6QjnbjAYsLe3hyRJHBwc4HA40Gg0dDod4T0XCgXMZjN6vZ7BYMD+/j4mk0norVdeeeX6JQ+Ew2GCwSBvvfUWFosFrVbLG2+8cS4R81iS1+slEAjQaDQIhUJkMhk6nQ5ut5tgMEi1WsXvn/keo9GISCQCzO52m81GMpmkVCrhcDgIhUK0223hmzSbTWKxmMhrCoVCRKNR4Ts4nU4xe64SliJiZ2cHlUrFO++8w+7uLh6Ph+eff/7cpclsNlMqlbDb7ZjNZmRZFoNfqVSw2+2EQiFRDQQzIuZBv1qthsPhIJFIUCgUcDqdeL1eQSLMSrd8Ph9Wq5VGo4HT6SQUColZYDAYrl9TlEAgQCQS4c6dO+zu7hKJRPjkk0/OEBGJRIjWZp1j7Ha76Frm8/moVCqk02my2axY29PpNOVyWdTEDQaDM6kydrtd5C0lk0msViu9Xk941u12m0QiISpP4/E4wWBQzNJrWbrl9XrRarX86le/Ip/PoygKr7766pml6Z133hGlW8lkkmq1SjabJRgM0u/3CYfDZLNZccfm83na7baILw2HQ0qlkjg2Go2CuGw2SyqV4vj4WLQJmkwmBINBkTcbjUaJx+Pi5pAk6frpCI1Gg8vlOuPQvfTSS2dmxPPPPy+I8Hq9NJvNJ9I02+32mbv0+Pj4iXwkmMWaTCYT5XL5TGzqvFjTZDJ54vy1TEJ+8OABWq2W3/zmN+Lca6+9dibWlM/nidQiS33JbwOWIsLtdmO1Wnn++efFuZs3b56rrFc4H0s7dLu7u2c861u3bq2IeAosRYTJZEKn0/Hqq68uFlgRcWEsXbq1vb3NCy+8sFhgRcSFsRQR9+/fZ3Nzk5///OeLBRbkNY3HY2RZFvGlRqNBrVZjMBhQqVRoNBo0m02RlXF8fCzq4YbDIfl8nlKpRKvVol6vi/yo+ZO40WhEoVCgXC7T6XRot9vUajVhUj9qyl4lLN15IJlM8sorrywWWJBOc3BwIJqfyLKMxWLBYrFQr9fZ39/H5XIhyzLBYJBer0ev1xN9wjudDuvr61itVorFIpIkYTQaz8Sa5sd6vZ58Pk8+n8doNIrMje3t7euXxZHJZIjFYud3HzinX1M6nSYej5PP50mn0yiKQrPZJBKJEA6HqVQqYvBHo5GoGGo0Gvj9fsLhsKi/i8fj9Pt9ZFkGZnlQ4XAYv98vQiU2m03MCIPBcP2eWdtsNjY2NnjxxRcXCzxGxLwNdS6XE+2AnE4nkiSJhLFEIkG9XhfFLOPx+Ey3/EAgQD6fFwUubrf7TMPe0WhEOp3GZDKJPk7hcFjMApPJdP2I2NvbY3d3l5/+9KeLBRRl1pK6OksQ+/TTTymXy3z00Ufcv39fDFQ8Hhf5SyaTCVmWRbOsVqslwh2tVovd3V12d3dRFAWDwcDe3h6tVgvrwz7klUoFlUqFTqcTqZtOp1M8R//444+vHxF+vx+fz8d77723WEBR2NjYEJ61wWCgUCggSZLYViCTyeByuUTJbS6Xo1KpiBDHPDkZZkQYDAZSqZR4VtFqtRgMBqIKdTgcimWq2WwSCATOdE9eW1t7okj+KmDpQhW73f65fsTt27dFb/BYLCYG8FGMRqMnMrQXRUj7/T6BQIBut/uE5bOoLm4wGDyR1adWq68fEZIkYTKZ+NnPfrZYQFHodrvEGrFl/s23Al9J6db777+/WGDl0F0YS3ce8Hq9vPvuu4sFVkRcGEs/GPJ6vWfC4GewIuLCWPrBkNFo/NyCd1gRcREsXUNnt9vP7GZyBisiLoyliEgmkxwdHZ0vsCLiwlg6DD73ehfigkTU6/Wls+8W1VP8NWHpiqF5x+KFuCAR86y+p8Xp6ennf4+/AixFhCzLoh56IS5IRCKRWDr7bp5g9teKpYi4e/cuW1tb5wtckIhH+zU9LeY1dH+tWIqISCQiKj4X4kssTcv22ftWL01arVbUQy/EY0Ts7++faQM6h8VieYKIz13yHsPJyQl7e3tnzh0dHV3JR6LnYSkiVCrV528nvyAJeVECcKlUYjgcnukIMH8w9ChGo9G5DX8PDg7o9Xpi8EOh0JWsgzgPS/fimHeXXIjHiDCZTAuto3lDxXk3y5OTE5GW/yim0+lCgmA22x5tJfpo4vFfA5YiwuVyfaH5Gg6HcckuYDbgi3a9slqttFot3nnnHWBGxPyZ9aM4Pj5GrVY/cX4ymaDVatnY2BAJyz6fb+HSNN8j9aphKSI+/PBDNjc3zxdQFF5//XVR8D7vSPk45qn1c31zcnJyZmOOOYbD4cKlcDqdsr+/TzAYFJ9/3tKk0+muXxbHxsbG+Z1pABSFra0t8ajUaDQu1BHz3dzffvttYDbgi5a8TqezcMmap+XPn4MD524uazQar6QSX4oIq9X6hU3aX3jhBUGEXq9f2KKnUCjQ6XTO+AJ+vx+3233Gv5j3D1+EeDxOPB4X8qFQiJOTkye+33wZvGpYOotjXtmzEIrCBx98gDs/83rNZvNCDzoWizEej8/UykmSRCQSOVPL0G63nzBT5/D7/WQyGSFvsVgWKndJkq5fFsfJycnnT3NF4e7du2JGaLVaUap7dHQklObcarp//754qyzLOByOMw/6h8MhkiSJ3+eK+fT0FL1ej1qtFjOuUqnQbref8HPsdvv1I+IL8bBNUPhoZvurVCoxCIVCQShWk8lEr9cT5ivMzM/HCw9PTk7OyDxaDbS5uYnFYhFExGIxhsPhE1bW3t7elYzUXjoRb7/9tiBifX2dbreLSqUiHA4zGAxQFEVUm86XkclkgsFgEE7aHN1ul52dHaxWK91uF5/PJ9pTf/zxx0QiETHLjEYj0+n0CQdwd3f3+m1b8IVQFGRZFg5dLBaj0+mg0+lEftJ8O8t+vy+2MhiPx/j9fkKh0JkZMR6PuXv3LjabTSQb63Q6hsMhFotFlPEWCgXC4TD9fv8JM1ilUl2/GrovxGOetVarFXuJzitDQ6EQxWKRXq+HyWQiEokIUmRZ5vj4WDRsHwwG7O7uYrVa6ff7JJNJIpEI0+mUZDKJx+MR2X2BQIDpdEo2m6VarQpdlk6nr6TH/bUSsb29LbY2zuVyNJtN0amy0+ngcDiIxWLk83mSyaSop5jf1ZPJBJ1Oh91up9FokEwmMZvNjMdjNBoNbrebdrstTN+TkxNSqRR+v19kEv7xj3+8fp0HvhCPESFJkqiNVh42XkylUkiSRL/fF03fJ5MJFotF7Ek6d+JOTk7Y2NggHA5zcnLCwcEB0WiU6XSKwWAgGo1SKBRIpVJYLBZGoxFutxu32y10h16vv34pl1+IBWHwcrmMxWJBkiTRomFu7dhsNsxmM+12G6vVSjQapdFonDFT19bWhH6Zd8g8Pj5GpVIJc1er1eJ0OplOp3g8njO7bl3LgvcvxGNEWK1WscP7PKwRjUbFRh42mw2bzXZmv6Feryd29ppOp7z77rvCNE0mkwSDQcbjMZIkiTZE8zSf4XBIIBBArVaL+NInn3xy/WJNX4jHiHjw4IEYKKfTyWAwEFsqj0YjjEYjFouF4XCIzWYjGAwyGAxE7UOtVuPdd99FkiQGgwFmsxmfz8dkMsFms+Hz+ej3+xiNRlETMe/UPB98j8fz7XTo4GyboEajIfaYnm/2VCqVhKUUjUbp9XrE43Fhgs4dt9PTU9Ggq16vI0kSqVSKwWAg2lu3220h02g0yOfzQo/AzHL71i9N837dT4vT09PP3xv1Arh79+6KiLmOSKfTpNNp6vU6+XyeXC5Hq9Uil8uJNnLzWrnj42Nhbg4GAzQaDdlslkajwcHBAalUiuFwKFrSzQsj58vXPLI79yP29/dXS1Mul1vKdByNRgsfGH0ZOJ3Ob6GyfuhEjadX78KvGi6XiBUujBURVwQrIq4IVkRcEayIuCL4xogYDAYcHh6Sy+XET1mWxXE+nxdbIBcKBQqFgvATZFl+4n35fJ5sNsvh4aGQLRQKyLKMLMsUCgXy+bw4nssuauL4TeAbIeL09FS0BTIajej1ena2NtjY3GJzaxuV+gFGo1H83WAwsLm9jdFo5N69e7zz7nsYjUYeqNTsq/d4oDWi1WrZ29vFYDDw5hv/X3yudl+NZl+HTqdDq9ViMpnY39/HYDBgMBhEOyFZljk4OCCTyZBKpUgkEsTjcSKRCJFIhGAwSCAQwOfz4fF4kCQJp9OJw+HAarVitVoxmUyYTCb0ej2pVOpLjcmXJqJarXL79m1u3rzJ7du3uXXrFrdu3eLmzZvcunWLl19+Wbxu3Lhx5udLL73EjRs3uHnzJm+++ab40lqtln/7t1f54T/8I3//3e/wtz/4ET985p/57//t7/inn/wLL9y4xfee+RH//OOf8OL/+7/8+P/8ime+9x3+w3/8z/zwB3/P95/5n7z44k3+6Qff5YXfvcy//uxZ/uFH3+fZf/3f/Kf/+l/427/7Dj/5X8/yve9/n//x439Bp9NhNM7I02q13Llzhzt37nD37l3W1tZYX19nc3OT7e1tdnd3efDgARqNRhBoNBoxm81YLBbsdjsulwu3243P58Pn8xEKhUTjr0sj4qtCpVLBYrGwv78vyNBoNKjVajQajbh7tVotVqsVl8uFwWDAbDaL2aLRaMR7tFqt6IRgNpvZ39/HYrFgNpvFwJvNZjGQ80H93LKCrxErZX1FsCLiimBFxBXBvwPSjNvuGOmceAAAAABJRU5ErkJggg=="/>
        <xdr:cNvSpPr>
          <a:spLocks noChangeAspect="1" noChangeArrowheads="1"/>
        </xdr:cNvSpPr>
      </xdr:nvSpPr>
      <xdr:spPr bwMode="auto">
        <a:xfrm>
          <a:off x="10639425" y="11239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0</xdr:row>
      <xdr:rowOff>114300</xdr:rowOff>
    </xdr:from>
    <xdr:to>
      <xdr:col>1</xdr:col>
      <xdr:colOff>1647825</xdr:colOff>
      <xdr:row>5</xdr:row>
      <xdr:rowOff>47625</xdr:rowOff>
    </xdr:to>
    <xdr:pic>
      <xdr:nvPicPr>
        <xdr:cNvPr id="3" name="Imagen 6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14300"/>
          <a:ext cx="1133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790575</xdr:colOff>
      <xdr:row>0</xdr:row>
      <xdr:rowOff>133350</xdr:rowOff>
    </xdr:from>
    <xdr:to>
      <xdr:col>7</xdr:col>
      <xdr:colOff>971550</xdr:colOff>
      <xdr:row>5</xdr:row>
      <xdr:rowOff>66675</xdr:rowOff>
    </xdr:to>
    <xdr:pic>
      <xdr:nvPicPr>
        <xdr:cNvPr id="4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8201025" y="133350"/>
          <a:ext cx="2305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235322</xdr:colOff>
      <xdr:row>0</xdr:row>
      <xdr:rowOff>78441</xdr:rowOff>
    </xdr:from>
    <xdr:to>
      <xdr:col>1</xdr:col>
      <xdr:colOff>1871381</xdr:colOff>
      <xdr:row>4</xdr:row>
      <xdr:rowOff>212913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9C078-DC51-4A61-A8D2-3170DD824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72" y="78441"/>
          <a:ext cx="1636059" cy="1125072"/>
        </a:xfrm>
        <a:prstGeom prst="rect">
          <a:avLst/>
        </a:prstGeom>
      </xdr:spPr>
    </xdr:pic>
    <xdr:clientData/>
  </xdr:twoCellAnchor>
  <xdr:twoCellAnchor>
    <xdr:from>
      <xdr:col>7</xdr:col>
      <xdr:colOff>829236</xdr:colOff>
      <xdr:row>0</xdr:row>
      <xdr:rowOff>134471</xdr:rowOff>
    </xdr:from>
    <xdr:to>
      <xdr:col>9</xdr:col>
      <xdr:colOff>918882</xdr:colOff>
      <xdr:row>4</xdr:row>
      <xdr:rowOff>179295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8744511" y="134471"/>
          <a:ext cx="2318496" cy="1035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1066844</xdr:colOff>
      <xdr:row>18</xdr:row>
      <xdr:rowOff>74670</xdr:rowOff>
    </xdr:from>
    <xdr:ext cx="4545026" cy="1031629"/>
    <xdr:sp macro="" textlink="">
      <xdr:nvSpPr>
        <xdr:cNvPr id="4" name="Rectángulo 3"/>
        <xdr:cNvSpPr/>
      </xdr:nvSpPr>
      <xdr:spPr>
        <a:xfrm>
          <a:off x="3267119" y="4751445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APLICA 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95250</xdr:rowOff>
    </xdr:from>
    <xdr:to>
      <xdr:col>1</xdr:col>
      <xdr:colOff>1657350</xdr:colOff>
      <xdr:row>4</xdr:row>
      <xdr:rowOff>85725</xdr:rowOff>
    </xdr:to>
    <xdr:pic>
      <xdr:nvPicPr>
        <xdr:cNvPr id="2" name="Imagen 7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"/>
          <a:ext cx="1257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647700</xdr:colOff>
      <xdr:row>0</xdr:row>
      <xdr:rowOff>38100</xdr:rowOff>
    </xdr:from>
    <xdr:to>
      <xdr:col>8</xdr:col>
      <xdr:colOff>371475</xdr:colOff>
      <xdr:row>3</xdr:row>
      <xdr:rowOff>200025</xdr:rowOff>
    </xdr:to>
    <xdr:pic>
      <xdr:nvPicPr>
        <xdr:cNvPr id="3" name="Imagen 5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38100"/>
          <a:ext cx="1819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114300</xdr:rowOff>
    </xdr:from>
    <xdr:to>
      <xdr:col>1</xdr:col>
      <xdr:colOff>1409700</xdr:colOff>
      <xdr:row>3</xdr:row>
      <xdr:rowOff>200025</xdr:rowOff>
    </xdr:to>
    <xdr:pic>
      <xdr:nvPicPr>
        <xdr:cNvPr id="2" name="Imagen 3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14300"/>
          <a:ext cx="1000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600075</xdr:colOff>
      <xdr:row>0</xdr:row>
      <xdr:rowOff>200025</xdr:rowOff>
    </xdr:from>
    <xdr:to>
      <xdr:col>7</xdr:col>
      <xdr:colOff>781050</xdr:colOff>
      <xdr:row>3</xdr:row>
      <xdr:rowOff>228600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953375" y="200025"/>
          <a:ext cx="2305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57151</xdr:rowOff>
    </xdr:from>
    <xdr:to>
      <xdr:col>1</xdr:col>
      <xdr:colOff>1362075</xdr:colOff>
      <xdr:row>3</xdr:row>
      <xdr:rowOff>95250</xdr:rowOff>
    </xdr:to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57151"/>
          <a:ext cx="981075" cy="7238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177</xdr:row>
      <xdr:rowOff>76200</xdr:rowOff>
    </xdr:from>
    <xdr:to>
      <xdr:col>14</xdr:col>
      <xdr:colOff>666750</xdr:colOff>
      <xdr:row>225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0753" t="14225" r="44868" b="5432"/>
        <a:stretch/>
      </xdr:blipFill>
      <xdr:spPr>
        <a:xfrm>
          <a:off x="9201150" y="28194000"/>
          <a:ext cx="5238750" cy="6886575"/>
        </a:xfrm>
        <a:prstGeom prst="rect">
          <a:avLst/>
        </a:prstGeom>
      </xdr:spPr>
    </xdr:pic>
    <xdr:clientData/>
  </xdr:twoCellAnchor>
  <xdr:oneCellAnchor>
    <xdr:from>
      <xdr:col>2</xdr:col>
      <xdr:colOff>23016</xdr:colOff>
      <xdr:row>18</xdr:row>
      <xdr:rowOff>78873</xdr:rowOff>
    </xdr:from>
    <xdr:ext cx="4545026" cy="1031629"/>
    <xdr:sp macro="" textlink="">
      <xdr:nvSpPr>
        <xdr:cNvPr id="4" name="Rectángulo 3"/>
        <xdr:cNvSpPr/>
      </xdr:nvSpPr>
      <xdr:spPr>
        <a:xfrm>
          <a:off x="2318541" y="3517398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288925</xdr:colOff>
      <xdr:row>0</xdr:row>
      <xdr:rowOff>71967</xdr:rowOff>
    </xdr:from>
    <xdr:to>
      <xdr:col>1</xdr:col>
      <xdr:colOff>1322916</xdr:colOff>
      <xdr:row>3</xdr:row>
      <xdr:rowOff>74083</xdr:rowOff>
    </xdr:to>
    <xdr:pic>
      <xdr:nvPicPr>
        <xdr:cNvPr id="2" name="Imagen 1" descr="bran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75" y="71967"/>
          <a:ext cx="1033991" cy="6879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709084</xdr:colOff>
      <xdr:row>0</xdr:row>
      <xdr:rowOff>31750</xdr:rowOff>
    </xdr:from>
    <xdr:to>
      <xdr:col>7</xdr:col>
      <xdr:colOff>890059</xdr:colOff>
      <xdr:row>3</xdr:row>
      <xdr:rowOff>71967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033684" y="31750"/>
          <a:ext cx="2276475" cy="726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151071</xdr:colOff>
      <xdr:row>17</xdr:row>
      <xdr:rowOff>256143</xdr:rowOff>
    </xdr:from>
    <xdr:ext cx="4545026" cy="1031629"/>
    <xdr:sp macro="" textlink="">
      <xdr:nvSpPr>
        <xdr:cNvPr id="4" name="Rectángulo 3"/>
        <xdr:cNvSpPr/>
      </xdr:nvSpPr>
      <xdr:spPr>
        <a:xfrm>
          <a:off x="2446596" y="3599418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266699</xdr:colOff>
      <xdr:row>7</xdr:row>
      <xdr:rowOff>438150</xdr:rowOff>
    </xdr:from>
    <xdr:to>
      <xdr:col>29</xdr:col>
      <xdr:colOff>361950</xdr:colOff>
      <xdr:row>25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20" t="16538" r="29347" b="5197"/>
        <a:stretch/>
      </xdr:blipFill>
      <xdr:spPr>
        <a:xfrm>
          <a:off x="23345774" y="1990725"/>
          <a:ext cx="5429251" cy="57245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19051</xdr:colOff>
      <xdr:row>0</xdr:row>
      <xdr:rowOff>47625</xdr:rowOff>
    </xdr:from>
    <xdr:to>
      <xdr:col>2</xdr:col>
      <xdr:colOff>1123951</xdr:colOff>
      <xdr:row>3</xdr:row>
      <xdr:rowOff>180976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47625"/>
          <a:ext cx="1104900" cy="828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190500</xdr:rowOff>
    </xdr:from>
    <xdr:to>
      <xdr:col>10</xdr:col>
      <xdr:colOff>1276350</xdr:colOff>
      <xdr:row>3</xdr:row>
      <xdr:rowOff>238125</xdr:rowOff>
    </xdr:to>
    <xdr:pic>
      <xdr:nvPicPr>
        <xdr:cNvPr id="4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11839575" y="190500"/>
          <a:ext cx="23050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76200</xdr:rowOff>
    </xdr:from>
    <xdr:to>
      <xdr:col>2</xdr:col>
      <xdr:colOff>464484</xdr:colOff>
      <xdr:row>4</xdr:row>
      <xdr:rowOff>206190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E81B92-4FF2-4D60-AA52-5E7592AF3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6200"/>
          <a:ext cx="1636059" cy="1120590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0</xdr:row>
      <xdr:rowOff>219075</xdr:rowOff>
    </xdr:from>
    <xdr:to>
      <xdr:col>7</xdr:col>
      <xdr:colOff>1038225</xdr:colOff>
      <xdr:row>4</xdr:row>
      <xdr:rowOff>114300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05675" y="219075"/>
          <a:ext cx="2066925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880266</xdr:colOff>
      <xdr:row>15</xdr:row>
      <xdr:rowOff>12198</xdr:rowOff>
    </xdr:from>
    <xdr:ext cx="4545026" cy="1031629"/>
    <xdr:sp macro="" textlink="">
      <xdr:nvSpPr>
        <xdr:cNvPr id="4" name="Rectángulo 3"/>
        <xdr:cNvSpPr/>
      </xdr:nvSpPr>
      <xdr:spPr>
        <a:xfrm>
          <a:off x="2518566" y="3498348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168087</xdr:colOff>
      <xdr:row>0</xdr:row>
      <xdr:rowOff>67235</xdr:rowOff>
    </xdr:from>
    <xdr:to>
      <xdr:col>2</xdr:col>
      <xdr:colOff>123264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60655F-88A0-42F7-9A47-95E87A1EF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937" y="67235"/>
          <a:ext cx="1631577" cy="1190065"/>
        </a:xfrm>
        <a:prstGeom prst="rect">
          <a:avLst/>
        </a:prstGeom>
      </xdr:spPr>
    </xdr:pic>
    <xdr:clientData/>
  </xdr:twoCellAnchor>
  <xdr:twoCellAnchor>
    <xdr:from>
      <xdr:col>9</xdr:col>
      <xdr:colOff>762000</xdr:colOff>
      <xdr:row>0</xdr:row>
      <xdr:rowOff>134470</xdr:rowOff>
    </xdr:from>
    <xdr:to>
      <xdr:col>11</xdr:col>
      <xdr:colOff>648662</xdr:colOff>
      <xdr:row>4</xdr:row>
      <xdr:rowOff>179293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9763125" y="134470"/>
          <a:ext cx="2115512" cy="1035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91932</xdr:colOff>
      <xdr:row>14</xdr:row>
      <xdr:rowOff>52258</xdr:rowOff>
    </xdr:from>
    <xdr:ext cx="4545026" cy="1031629"/>
    <xdr:sp macro="" textlink="">
      <xdr:nvSpPr>
        <xdr:cNvPr id="4" name="Rectángulo 3"/>
        <xdr:cNvSpPr/>
      </xdr:nvSpPr>
      <xdr:spPr>
        <a:xfrm>
          <a:off x="3787632" y="4271833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95250</xdr:rowOff>
    </xdr:from>
    <xdr:to>
      <xdr:col>1</xdr:col>
      <xdr:colOff>1209675</xdr:colOff>
      <xdr:row>4</xdr:row>
      <xdr:rowOff>76200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828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36</xdr:row>
      <xdr:rowOff>66675</xdr:rowOff>
    </xdr:from>
    <xdr:to>
      <xdr:col>1</xdr:col>
      <xdr:colOff>1266825</xdr:colOff>
      <xdr:row>40</xdr:row>
      <xdr:rowOff>76200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267575"/>
          <a:ext cx="1047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0</xdr:row>
      <xdr:rowOff>38100</xdr:rowOff>
    </xdr:from>
    <xdr:to>
      <xdr:col>4</xdr:col>
      <xdr:colOff>952500</xdr:colOff>
      <xdr:row>3</xdr:row>
      <xdr:rowOff>66675</xdr:rowOff>
    </xdr:to>
    <xdr:pic>
      <xdr:nvPicPr>
        <xdr:cNvPr id="4" name="Imagen 9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95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628650</xdr:colOff>
      <xdr:row>36</xdr:row>
      <xdr:rowOff>57150</xdr:rowOff>
    </xdr:from>
    <xdr:to>
      <xdr:col>4</xdr:col>
      <xdr:colOff>1076325</xdr:colOff>
      <xdr:row>39</xdr:row>
      <xdr:rowOff>76200</xdr:rowOff>
    </xdr:to>
    <xdr:pic>
      <xdr:nvPicPr>
        <xdr:cNvPr id="5" name="Imagen 11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7258050"/>
          <a:ext cx="1695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1</xdr:col>
      <xdr:colOff>1047750</xdr:colOff>
      <xdr:row>4</xdr:row>
      <xdr:rowOff>19050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971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0</xdr:row>
      <xdr:rowOff>9525</xdr:rowOff>
    </xdr:from>
    <xdr:to>
      <xdr:col>8</xdr:col>
      <xdr:colOff>542925</xdr:colOff>
      <xdr:row>3</xdr:row>
      <xdr:rowOff>171450</xdr:rowOff>
    </xdr:to>
    <xdr:pic>
      <xdr:nvPicPr>
        <xdr:cNvPr id="3" name="Imagen 6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17430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1</xdr:col>
      <xdr:colOff>1171575</xdr:colOff>
      <xdr:row>3</xdr:row>
      <xdr:rowOff>200025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5725"/>
          <a:ext cx="1009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0</xdr:row>
      <xdr:rowOff>19050</xdr:rowOff>
    </xdr:from>
    <xdr:to>
      <xdr:col>8</xdr:col>
      <xdr:colOff>419100</xdr:colOff>
      <xdr:row>3</xdr:row>
      <xdr:rowOff>171450</xdr:rowOff>
    </xdr:to>
    <xdr:pic>
      <xdr:nvPicPr>
        <xdr:cNvPr id="3" name="Imagen 5" descr="C:\Users\Lupita\AppData\Local\Temp\imag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9050"/>
          <a:ext cx="17430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1</xdr:col>
      <xdr:colOff>885825</xdr:colOff>
      <xdr:row>5</xdr:row>
      <xdr:rowOff>95250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1019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1</xdr:row>
      <xdr:rowOff>38100</xdr:rowOff>
    </xdr:from>
    <xdr:to>
      <xdr:col>7</xdr:col>
      <xdr:colOff>485775</xdr:colOff>
      <xdr:row>5</xdr:row>
      <xdr:rowOff>104775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191375" y="22860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904875</xdr:colOff>
      <xdr:row>5</xdr:row>
      <xdr:rowOff>76200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1104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447675</xdr:colOff>
      <xdr:row>1</xdr:row>
      <xdr:rowOff>19050</xdr:rowOff>
    </xdr:from>
    <xdr:to>
      <xdr:col>7</xdr:col>
      <xdr:colOff>409575</xdr:colOff>
      <xdr:row>5</xdr:row>
      <xdr:rowOff>85725</xdr:rowOff>
    </xdr:to>
    <xdr:pic>
      <xdr:nvPicPr>
        <xdr:cNvPr id="3" name="Imagen 4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296150" y="209550"/>
          <a:ext cx="1657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rs/escritorio/pag%20web%202021-2027/CUENTA%20PUBLICA%202021/CUENTA%20PUBLICA%202021%20EXCEL/V.%20FORMATOS%20L.D.F%20CP%202021/5.%20E.A.I.Det.%20LDF.C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rs/escritorio/pag%20web%202021-2027/CUENTA%20PUBLICA%202021/CUENTA%20PUBLICA%202021%20EXCEL/V.%20FORMATOS%20L.D.F%20CP%202021/6.%20EAPED.LDF.%20CP%20CONA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rs/escritorio/pag%20web%202021-2027/CUENTA%20PUBLICA%202021/CUENTA%20PUBLICA%202021%20EXCEL/V.%20FORMATOS%20L.D.F%20CP%202021/7a.P.I.-LDF.%20CP.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rs/escritorio/pag%20web%202021-2027/CUENTA%20PUBLICA%202021/CUENTA%20PUBLICA%202021%20EXCEL/V.%20FORMATOS%20L.D.F%20CP%202021/7c.R.I.-LDF.%20CP.%20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rs/escritorio/pag%20web%202021-2027/CUENTA%20PUBLICA%202021/CUENTA%20PUBLICA%202021%20EXCEL/V.%20FORMATOS%20L.D.F%20CP%202021/8_ISEA_LDF_CP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 (1)"/>
      <sheetName val="EAID (2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ED NE COG"/>
      <sheetName val="EAPED NE COG (2)"/>
      <sheetName val="EAPED NE COG (3)"/>
      <sheetName val="EAPED E COG (2)"/>
      <sheetName val="EAPED E COG (3)"/>
      <sheetName val="EAPED CA"/>
      <sheetName val="EAPED CF"/>
      <sheetName val="EAPED CF (2)"/>
      <sheetName val="EAPED CSPC"/>
    </sheetNames>
    <sheetDataSet>
      <sheetData sheetId="0">
        <row r="39">
          <cell r="C39">
            <v>77526465</v>
          </cell>
          <cell r="D39">
            <v>-4787647.3099999996</v>
          </cell>
          <cell r="E39">
            <v>72738818.069999993</v>
          </cell>
          <cell r="F39">
            <v>72738817.739999995</v>
          </cell>
          <cell r="G39">
            <v>68562270.320000008</v>
          </cell>
          <cell r="H39">
            <v>0.32999999821186066</v>
          </cell>
        </row>
      </sheetData>
      <sheetData sheetId="1">
        <row r="11">
          <cell r="C11">
            <v>14018610.41</v>
          </cell>
          <cell r="D11">
            <v>9806923.6199999992</v>
          </cell>
          <cell r="E11">
            <v>23825534.030000001</v>
          </cell>
          <cell r="F11">
            <v>23825534.030000001</v>
          </cell>
          <cell r="G11">
            <v>23097933.57</v>
          </cell>
        </row>
        <row r="21">
          <cell r="C21">
            <v>0</v>
          </cell>
          <cell r="D21">
            <v>118959.98</v>
          </cell>
          <cell r="E21">
            <v>118959.98</v>
          </cell>
          <cell r="F21">
            <v>118959.98</v>
          </cell>
          <cell r="G21">
            <v>100740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6">
          <cell r="C36">
            <v>14018610.41</v>
          </cell>
          <cell r="D36">
            <v>9925883.5999999996</v>
          </cell>
          <cell r="E36">
            <v>23944494.010000002</v>
          </cell>
          <cell r="F36">
            <v>23944494.010000002</v>
          </cell>
          <cell r="G36">
            <v>23198673.57</v>
          </cell>
          <cell r="H36">
            <v>0</v>
          </cell>
        </row>
      </sheetData>
      <sheetData sheetId="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</sheetData>
      <sheetData sheetId="3">
        <row r="11">
          <cell r="C11">
            <v>0</v>
          </cell>
          <cell r="D11">
            <v>110060.71</v>
          </cell>
          <cell r="E11">
            <v>110060.71</v>
          </cell>
          <cell r="F11">
            <v>110060.71</v>
          </cell>
          <cell r="G11">
            <v>109890</v>
          </cell>
          <cell r="H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6">
          <cell r="C36">
            <v>0</v>
          </cell>
          <cell r="D36">
            <v>110060.71</v>
          </cell>
          <cell r="E36">
            <v>110060.71</v>
          </cell>
          <cell r="F36">
            <v>110060.71</v>
          </cell>
          <cell r="G36">
            <v>109890</v>
          </cell>
          <cell r="H36">
            <v>0</v>
          </cell>
        </row>
      </sheetData>
      <sheetData sheetId="4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5"/>
      <sheetData sheetId="6">
        <row r="10">
          <cell r="C10">
            <v>91545075</v>
          </cell>
          <cell r="D10">
            <v>5138236.63</v>
          </cell>
          <cell r="E10">
            <v>96683312.040000007</v>
          </cell>
          <cell r="F10">
            <v>96683311.920000002</v>
          </cell>
          <cell r="G10">
            <v>91760943.890000001</v>
          </cell>
          <cell r="H10">
            <v>0.12000000476837158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-LDF. 7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-LDF. 7c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EA-LDF (1)"/>
      <sheetName val="ISEA-LDF (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view="pageBreakPreview" zoomScale="70" zoomScaleNormal="70" zoomScaleSheetLayoutView="70" zoomScalePageLayoutView="80" workbookViewId="0">
      <selection activeCell="B24" sqref="B24:C24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10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4" customWidth="1"/>
    <col min="12" max="12" width="1.7109375" style="3" customWidth="1"/>
    <col min="13" max="16384" width="11.42578125" style="2"/>
  </cols>
  <sheetData>
    <row r="1" spans="1:12" ht="20.100000000000001" customHeight="1">
      <c r="A1" s="73" t="s">
        <v>141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"/>
    </row>
    <row r="2" spans="1:12" ht="20.100000000000001" customHeight="1">
      <c r="A2" s="73" t="s">
        <v>143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1"/>
    </row>
    <row r="3" spans="1:12" ht="20.100000000000001" customHeight="1">
      <c r="A3" s="73" t="s">
        <v>139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ht="20.100000000000001" customHeight="1">
      <c r="A4" s="73" t="s">
        <v>142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20.100000000000001" customHeight="1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2" ht="20.100000000000001" customHeight="1" thickBo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2" s="6" customFormat="1" ht="30" customHeight="1" thickBot="1">
      <c r="A7" s="77"/>
      <c r="B7" s="79" t="s">
        <v>1</v>
      </c>
      <c r="C7" s="79"/>
      <c r="D7" s="81" t="s">
        <v>2</v>
      </c>
      <c r="E7" s="82"/>
      <c r="F7" s="83"/>
      <c r="G7" s="79" t="s">
        <v>1</v>
      </c>
      <c r="H7" s="85"/>
      <c r="I7" s="66" t="s">
        <v>2</v>
      </c>
      <c r="J7" s="67"/>
      <c r="K7" s="68"/>
      <c r="L7" s="5"/>
    </row>
    <row r="8" spans="1:12" s="6" customFormat="1" ht="30" customHeight="1" thickBot="1">
      <c r="A8" s="78"/>
      <c r="B8" s="80"/>
      <c r="C8" s="80"/>
      <c r="D8" s="41">
        <v>2021</v>
      </c>
      <c r="E8" s="41">
        <v>2020</v>
      </c>
      <c r="F8" s="84"/>
      <c r="G8" s="80"/>
      <c r="H8" s="86"/>
      <c r="I8" s="41">
        <v>2021</v>
      </c>
      <c r="J8" s="69">
        <v>2020</v>
      </c>
      <c r="K8" s="70"/>
      <c r="L8" s="5"/>
    </row>
    <row r="9" spans="1:12" ht="3" customHeight="1">
      <c r="A9" s="18"/>
      <c r="B9" s="18"/>
      <c r="C9" s="18"/>
      <c r="D9" s="18"/>
      <c r="E9" s="18"/>
      <c r="F9" s="19"/>
      <c r="G9" s="18"/>
      <c r="H9" s="18"/>
      <c r="I9" s="18"/>
      <c r="J9" s="18"/>
      <c r="K9" s="20"/>
      <c r="L9" s="1"/>
    </row>
    <row r="10" spans="1:12" ht="15" customHeight="1">
      <c r="A10" s="49"/>
      <c r="B10" s="71" t="s">
        <v>3</v>
      </c>
      <c r="C10" s="71"/>
      <c r="D10" s="50"/>
      <c r="E10" s="51"/>
      <c r="F10" s="52"/>
      <c r="G10" s="71" t="s">
        <v>4</v>
      </c>
      <c r="H10" s="71"/>
      <c r="I10" s="53"/>
      <c r="J10" s="53"/>
      <c r="K10" s="54"/>
    </row>
    <row r="11" spans="1:12" ht="5.0999999999999996" customHeight="1">
      <c r="A11" s="55"/>
      <c r="B11" s="24"/>
      <c r="C11" s="23"/>
      <c r="D11" s="25"/>
      <c r="E11" s="25"/>
      <c r="F11" s="22"/>
      <c r="G11" s="24"/>
      <c r="H11" s="23"/>
      <c r="I11" s="26"/>
      <c r="J11" s="26"/>
      <c r="K11" s="56"/>
    </row>
    <row r="12" spans="1:12" ht="15" customHeight="1">
      <c r="A12" s="55"/>
      <c r="B12" s="72" t="s">
        <v>5</v>
      </c>
      <c r="C12" s="72"/>
      <c r="D12" s="25"/>
      <c r="E12" s="25"/>
      <c r="F12" s="22"/>
      <c r="G12" s="72" t="s">
        <v>6</v>
      </c>
      <c r="H12" s="72"/>
      <c r="I12" s="25"/>
      <c r="J12" s="25"/>
      <c r="K12" s="56"/>
    </row>
    <row r="13" spans="1:12" ht="5.0999999999999996" customHeight="1">
      <c r="A13" s="55"/>
      <c r="B13" s="27"/>
      <c r="C13" s="28"/>
      <c r="D13" s="25"/>
      <c r="E13" s="25"/>
      <c r="F13" s="22"/>
      <c r="G13" s="27"/>
      <c r="H13" s="28"/>
      <c r="I13" s="25"/>
      <c r="J13" s="25"/>
      <c r="K13" s="56"/>
    </row>
    <row r="14" spans="1:12" ht="15" customHeight="1">
      <c r="A14" s="57" t="s">
        <v>61</v>
      </c>
      <c r="B14" s="87" t="s">
        <v>7</v>
      </c>
      <c r="C14" s="87"/>
      <c r="D14" s="29">
        <f>SUM(D15:D21)</f>
        <v>5291526.2</v>
      </c>
      <c r="E14" s="29">
        <f>SUM(E15:E21)</f>
        <v>4927898.08</v>
      </c>
      <c r="F14" s="30" t="s">
        <v>61</v>
      </c>
      <c r="G14" s="87" t="s">
        <v>8</v>
      </c>
      <c r="H14" s="87"/>
      <c r="I14" s="29">
        <f>SUM(I15:I23)</f>
        <v>5806493.25</v>
      </c>
      <c r="J14" s="29">
        <f>SUM(J15:J23)</f>
        <v>7733675.0600000005</v>
      </c>
      <c r="K14" s="56"/>
    </row>
    <row r="15" spans="1:12" ht="15" customHeight="1">
      <c r="A15" s="58"/>
      <c r="B15" s="88" t="s">
        <v>63</v>
      </c>
      <c r="C15" s="88"/>
      <c r="D15" s="31">
        <v>0</v>
      </c>
      <c r="E15" s="31">
        <v>0</v>
      </c>
      <c r="F15" s="22"/>
      <c r="G15" s="88" t="s">
        <v>98</v>
      </c>
      <c r="H15" s="88"/>
      <c r="I15" s="31">
        <v>2875280.96</v>
      </c>
      <c r="J15" s="31">
        <v>1229425</v>
      </c>
      <c r="K15" s="56"/>
    </row>
    <row r="16" spans="1:12" ht="15" customHeight="1">
      <c r="A16" s="58"/>
      <c r="B16" s="88" t="s">
        <v>64</v>
      </c>
      <c r="C16" s="88"/>
      <c r="D16" s="31">
        <v>5291526.2</v>
      </c>
      <c r="E16" s="31">
        <v>4927898.08</v>
      </c>
      <c r="F16" s="22"/>
      <c r="G16" s="88" t="s">
        <v>99</v>
      </c>
      <c r="H16" s="88"/>
      <c r="I16" s="31">
        <v>1894423.37</v>
      </c>
      <c r="J16" s="31">
        <v>3734632.48</v>
      </c>
      <c r="K16" s="56"/>
    </row>
    <row r="17" spans="1:14" ht="15" customHeight="1">
      <c r="A17" s="58"/>
      <c r="B17" s="88" t="s">
        <v>65</v>
      </c>
      <c r="C17" s="88"/>
      <c r="D17" s="31">
        <v>0</v>
      </c>
      <c r="E17" s="31">
        <v>0</v>
      </c>
      <c r="F17" s="22"/>
      <c r="G17" s="88" t="s">
        <v>100</v>
      </c>
      <c r="H17" s="88"/>
      <c r="I17" s="31">
        <v>0</v>
      </c>
      <c r="J17" s="31">
        <v>0</v>
      </c>
      <c r="K17" s="56"/>
    </row>
    <row r="18" spans="1:14" ht="15" customHeight="1">
      <c r="A18" s="58"/>
      <c r="B18" s="88" t="s">
        <v>66</v>
      </c>
      <c r="C18" s="88"/>
      <c r="D18" s="31">
        <v>0</v>
      </c>
      <c r="E18" s="31">
        <v>0</v>
      </c>
      <c r="F18" s="22"/>
      <c r="G18" s="88" t="s">
        <v>101</v>
      </c>
      <c r="H18" s="88"/>
      <c r="I18" s="31">
        <v>0</v>
      </c>
      <c r="J18" s="31">
        <v>0</v>
      </c>
      <c r="K18" s="56"/>
    </row>
    <row r="19" spans="1:14" ht="15" customHeight="1">
      <c r="A19" s="58"/>
      <c r="B19" s="88" t="s">
        <v>67</v>
      </c>
      <c r="C19" s="88"/>
      <c r="D19" s="31">
        <v>0</v>
      </c>
      <c r="E19" s="31">
        <v>0</v>
      </c>
      <c r="F19" s="22"/>
      <c r="G19" s="88" t="s">
        <v>102</v>
      </c>
      <c r="H19" s="88"/>
      <c r="I19" s="31">
        <v>1634348.92</v>
      </c>
      <c r="J19" s="31">
        <v>2037919.36</v>
      </c>
      <c r="K19" s="56"/>
    </row>
    <row r="20" spans="1:14" ht="15" customHeight="1">
      <c r="A20" s="58"/>
      <c r="B20" s="88" t="s">
        <v>68</v>
      </c>
      <c r="C20" s="88"/>
      <c r="D20" s="31">
        <v>0</v>
      </c>
      <c r="E20" s="31">
        <v>0</v>
      </c>
      <c r="F20" s="22"/>
      <c r="G20" s="88" t="s">
        <v>103</v>
      </c>
      <c r="H20" s="88"/>
      <c r="I20" s="31">
        <v>0</v>
      </c>
      <c r="J20" s="31">
        <v>0</v>
      </c>
      <c r="K20" s="56"/>
    </row>
    <row r="21" spans="1:14" ht="15" customHeight="1">
      <c r="A21" s="58"/>
      <c r="B21" s="88" t="s">
        <v>69</v>
      </c>
      <c r="C21" s="88"/>
      <c r="D21" s="31">
        <v>0</v>
      </c>
      <c r="E21" s="31">
        <v>0</v>
      </c>
      <c r="F21" s="22"/>
      <c r="G21" s="88" t="s">
        <v>104</v>
      </c>
      <c r="H21" s="88"/>
      <c r="I21" s="43">
        <v>-566278</v>
      </c>
      <c r="J21" s="31">
        <v>765750.26</v>
      </c>
      <c r="K21" s="56"/>
    </row>
    <row r="22" spans="1:14" s="3" customFormat="1" ht="15" customHeight="1">
      <c r="A22" s="57" t="s">
        <v>62</v>
      </c>
      <c r="B22" s="87" t="s">
        <v>9</v>
      </c>
      <c r="C22" s="87"/>
      <c r="D22" s="29">
        <f>SUM(D23:D29)</f>
        <v>4456151.75</v>
      </c>
      <c r="E22" s="29">
        <f>SUM(E23:E29)</f>
        <v>7517194.7399999993</v>
      </c>
      <c r="F22" s="22"/>
      <c r="G22" s="88" t="s">
        <v>105</v>
      </c>
      <c r="H22" s="88"/>
      <c r="I22" s="31">
        <v>0</v>
      </c>
      <c r="J22" s="31">
        <v>0</v>
      </c>
      <c r="K22" s="56"/>
      <c r="M22" s="2"/>
      <c r="N22" s="2"/>
    </row>
    <row r="23" spans="1:14" s="3" customFormat="1" ht="15" customHeight="1">
      <c r="A23" s="59"/>
      <c r="B23" s="88" t="s">
        <v>70</v>
      </c>
      <c r="C23" s="88"/>
      <c r="D23" s="31">
        <v>0</v>
      </c>
      <c r="E23" s="31">
        <v>0</v>
      </c>
      <c r="F23" s="22"/>
      <c r="G23" s="88" t="s">
        <v>106</v>
      </c>
      <c r="H23" s="88"/>
      <c r="I23" s="43">
        <v>-31282</v>
      </c>
      <c r="J23" s="31">
        <v>-34052.04</v>
      </c>
      <c r="K23" s="56"/>
      <c r="M23" s="2"/>
      <c r="N23" s="2"/>
    </row>
    <row r="24" spans="1:14" s="3" customFormat="1" ht="15" customHeight="1">
      <c r="A24" s="59"/>
      <c r="B24" s="88" t="s">
        <v>71</v>
      </c>
      <c r="C24" s="88"/>
      <c r="D24" s="31">
        <v>4129741.86</v>
      </c>
      <c r="E24" s="31">
        <v>7258524.2199999997</v>
      </c>
      <c r="F24" s="30" t="s">
        <v>62</v>
      </c>
      <c r="G24" s="87" t="s">
        <v>10</v>
      </c>
      <c r="H24" s="87"/>
      <c r="I24" s="29">
        <f>SUM(I25:I27)</f>
        <v>0</v>
      </c>
      <c r="J24" s="29">
        <f>SUM(J25:J27)</f>
        <v>0</v>
      </c>
      <c r="K24" s="56"/>
      <c r="M24" s="2"/>
      <c r="N24" s="2"/>
    </row>
    <row r="25" spans="1:14" s="3" customFormat="1" ht="15" customHeight="1">
      <c r="A25" s="59"/>
      <c r="B25" s="88" t="s">
        <v>72</v>
      </c>
      <c r="C25" s="88"/>
      <c r="D25" s="31">
        <v>113525.81</v>
      </c>
      <c r="E25" s="31">
        <v>111024.47</v>
      </c>
      <c r="F25" s="22"/>
      <c r="G25" s="88" t="s">
        <v>108</v>
      </c>
      <c r="H25" s="88"/>
      <c r="I25" s="31">
        <v>0</v>
      </c>
      <c r="J25" s="31">
        <v>0</v>
      </c>
      <c r="K25" s="56"/>
      <c r="M25" s="2"/>
      <c r="N25" s="2"/>
    </row>
    <row r="26" spans="1:14" s="3" customFormat="1" ht="14.25">
      <c r="A26" s="59"/>
      <c r="B26" s="88" t="s">
        <v>73</v>
      </c>
      <c r="C26" s="88"/>
      <c r="D26" s="31">
        <v>0</v>
      </c>
      <c r="E26" s="31">
        <v>0</v>
      </c>
      <c r="F26" s="22"/>
      <c r="G26" s="88" t="s">
        <v>140</v>
      </c>
      <c r="H26" s="88"/>
      <c r="I26" s="31">
        <v>0</v>
      </c>
      <c r="J26" s="31">
        <v>0</v>
      </c>
      <c r="K26" s="56"/>
      <c r="M26" s="2"/>
      <c r="N26" s="2"/>
    </row>
    <row r="27" spans="1:14" s="3" customFormat="1" ht="15" customHeight="1">
      <c r="A27" s="59"/>
      <c r="B27" s="88" t="s">
        <v>74</v>
      </c>
      <c r="C27" s="88"/>
      <c r="D27" s="31">
        <v>5448.1</v>
      </c>
      <c r="E27" s="31">
        <v>0</v>
      </c>
      <c r="F27" s="22"/>
      <c r="G27" s="88" t="s">
        <v>109</v>
      </c>
      <c r="H27" s="88"/>
      <c r="I27" s="31">
        <v>0</v>
      </c>
      <c r="J27" s="31">
        <v>0</v>
      </c>
      <c r="K27" s="56"/>
      <c r="M27" s="2"/>
      <c r="N27" s="2"/>
    </row>
    <row r="28" spans="1:14" s="3" customFormat="1" ht="15" customHeight="1">
      <c r="A28" s="59"/>
      <c r="B28" s="88" t="s">
        <v>75</v>
      </c>
      <c r="C28" s="88"/>
      <c r="D28" s="31">
        <v>14200</v>
      </c>
      <c r="E28" s="31">
        <v>0</v>
      </c>
      <c r="F28" s="30" t="s">
        <v>88</v>
      </c>
      <c r="G28" s="87" t="s">
        <v>12</v>
      </c>
      <c r="H28" s="87"/>
      <c r="I28" s="29">
        <f>SUM(I29:I30)</f>
        <v>0</v>
      </c>
      <c r="J28" s="29">
        <f>SUM(J29:J30)</f>
        <v>0</v>
      </c>
      <c r="K28" s="56"/>
      <c r="M28" s="2"/>
      <c r="N28" s="2"/>
    </row>
    <row r="29" spans="1:14" s="3" customFormat="1" ht="15" customHeight="1">
      <c r="A29" s="59"/>
      <c r="B29" s="88" t="s">
        <v>76</v>
      </c>
      <c r="C29" s="88"/>
      <c r="D29" s="31">
        <v>193235.98</v>
      </c>
      <c r="E29" s="31">
        <v>147646.04999999999</v>
      </c>
      <c r="F29" s="22"/>
      <c r="G29" s="88" t="s">
        <v>110</v>
      </c>
      <c r="H29" s="88"/>
      <c r="I29" s="31">
        <v>0</v>
      </c>
      <c r="J29" s="31">
        <v>0</v>
      </c>
      <c r="K29" s="56"/>
      <c r="M29" s="2"/>
      <c r="N29" s="2"/>
    </row>
    <row r="30" spans="1:14" s="3" customFormat="1" ht="15" customHeight="1">
      <c r="A30" s="57" t="s">
        <v>88</v>
      </c>
      <c r="B30" s="87" t="s">
        <v>11</v>
      </c>
      <c r="C30" s="87"/>
      <c r="D30" s="29">
        <f>SUM(D31:D35)</f>
        <v>484965.56</v>
      </c>
      <c r="E30" s="29">
        <f>SUM(E31:E35)</f>
        <v>154603.99</v>
      </c>
      <c r="F30" s="22"/>
      <c r="G30" s="88" t="s">
        <v>111</v>
      </c>
      <c r="H30" s="88"/>
      <c r="I30" s="31">
        <v>0</v>
      </c>
      <c r="J30" s="31">
        <v>0</v>
      </c>
      <c r="K30" s="56"/>
      <c r="M30" s="2"/>
      <c r="N30" s="2"/>
    </row>
    <row r="31" spans="1:14" s="3" customFormat="1" ht="15" customHeight="1">
      <c r="A31" s="59"/>
      <c r="B31" s="88" t="s">
        <v>77</v>
      </c>
      <c r="C31" s="88"/>
      <c r="D31" s="31">
        <v>484965.56</v>
      </c>
      <c r="E31" s="31">
        <v>154603.99</v>
      </c>
      <c r="F31" s="30" t="s">
        <v>87</v>
      </c>
      <c r="G31" s="87" t="s">
        <v>14</v>
      </c>
      <c r="H31" s="87"/>
      <c r="I31" s="29">
        <v>0</v>
      </c>
      <c r="J31" s="29">
        <v>0</v>
      </c>
      <c r="K31" s="56"/>
      <c r="M31" s="2"/>
      <c r="N31" s="2"/>
    </row>
    <row r="32" spans="1:14" s="3" customFormat="1" ht="15" customHeight="1">
      <c r="A32" s="59"/>
      <c r="B32" s="88" t="s">
        <v>78</v>
      </c>
      <c r="C32" s="88"/>
      <c r="D32" s="31">
        <v>0</v>
      </c>
      <c r="E32" s="31">
        <v>0</v>
      </c>
      <c r="F32" s="30" t="s">
        <v>89</v>
      </c>
      <c r="G32" s="87" t="s">
        <v>16</v>
      </c>
      <c r="H32" s="87"/>
      <c r="I32" s="29">
        <f>SUM(I33:I35)</f>
        <v>0</v>
      </c>
      <c r="J32" s="29">
        <f>SUM(J33:J35)</f>
        <v>0</v>
      </c>
      <c r="K32" s="56"/>
      <c r="M32" s="2"/>
      <c r="N32" s="2"/>
    </row>
    <row r="33" spans="1:14" s="3" customFormat="1" ht="15" customHeight="1">
      <c r="A33" s="59"/>
      <c r="B33" s="88" t="s">
        <v>79</v>
      </c>
      <c r="C33" s="88"/>
      <c r="D33" s="31">
        <v>0</v>
      </c>
      <c r="E33" s="31">
        <v>0</v>
      </c>
      <c r="F33" s="22"/>
      <c r="G33" s="88" t="s">
        <v>112</v>
      </c>
      <c r="H33" s="88"/>
      <c r="I33" s="31">
        <v>0</v>
      </c>
      <c r="J33" s="31">
        <v>0</v>
      </c>
      <c r="K33" s="56"/>
      <c r="M33" s="2"/>
      <c r="N33" s="2"/>
    </row>
    <row r="34" spans="1:14" s="3" customFormat="1" ht="15" customHeight="1">
      <c r="A34" s="59"/>
      <c r="B34" s="88" t="s">
        <v>80</v>
      </c>
      <c r="C34" s="88"/>
      <c r="D34" s="31">
        <v>0</v>
      </c>
      <c r="E34" s="31">
        <v>0</v>
      </c>
      <c r="F34" s="22"/>
      <c r="G34" s="88" t="s">
        <v>113</v>
      </c>
      <c r="H34" s="88"/>
      <c r="I34" s="31">
        <v>0</v>
      </c>
      <c r="J34" s="31">
        <v>0</v>
      </c>
      <c r="K34" s="56"/>
      <c r="M34" s="2"/>
      <c r="N34" s="2"/>
    </row>
    <row r="35" spans="1:14" s="3" customFormat="1" ht="15" customHeight="1">
      <c r="A35" s="59"/>
      <c r="B35" s="88" t="s">
        <v>81</v>
      </c>
      <c r="C35" s="88"/>
      <c r="D35" s="31">
        <v>0</v>
      </c>
      <c r="E35" s="31">
        <v>0</v>
      </c>
      <c r="F35" s="22"/>
      <c r="G35" s="88" t="s">
        <v>114</v>
      </c>
      <c r="H35" s="88"/>
      <c r="I35" s="31">
        <v>0</v>
      </c>
      <c r="J35" s="31">
        <v>0</v>
      </c>
      <c r="K35" s="56"/>
      <c r="M35" s="2"/>
      <c r="N35" s="2"/>
    </row>
    <row r="36" spans="1:14" s="3" customFormat="1" ht="15" customHeight="1">
      <c r="A36" s="57" t="s">
        <v>87</v>
      </c>
      <c r="B36" s="87" t="s">
        <v>13</v>
      </c>
      <c r="C36" s="87"/>
      <c r="D36" s="29">
        <f>SUM(D37:D41)</f>
        <v>0</v>
      </c>
      <c r="E36" s="29">
        <f>SUM(E37:E41)</f>
        <v>0</v>
      </c>
      <c r="F36" s="30" t="s">
        <v>90</v>
      </c>
      <c r="G36" s="87" t="s">
        <v>18</v>
      </c>
      <c r="H36" s="87"/>
      <c r="I36" s="29">
        <f>SUM(I37:I42)</f>
        <v>0</v>
      </c>
      <c r="J36" s="29">
        <f>SUM(J37:J42)</f>
        <v>0</v>
      </c>
      <c r="K36" s="56"/>
      <c r="M36" s="2"/>
      <c r="N36" s="2"/>
    </row>
    <row r="37" spans="1:14" s="3" customFormat="1" ht="15" customHeight="1">
      <c r="A37" s="59"/>
      <c r="B37" s="88" t="s">
        <v>82</v>
      </c>
      <c r="C37" s="88"/>
      <c r="D37" s="31">
        <v>0</v>
      </c>
      <c r="E37" s="31">
        <v>0</v>
      </c>
      <c r="F37" s="22"/>
      <c r="G37" s="88" t="s">
        <v>115</v>
      </c>
      <c r="H37" s="88"/>
      <c r="I37" s="31">
        <v>0</v>
      </c>
      <c r="J37" s="31">
        <v>0</v>
      </c>
      <c r="K37" s="56"/>
      <c r="M37" s="2"/>
      <c r="N37" s="2"/>
    </row>
    <row r="38" spans="1:14" s="3" customFormat="1" ht="15" customHeight="1">
      <c r="A38" s="59"/>
      <c r="B38" s="88" t="s">
        <v>83</v>
      </c>
      <c r="C38" s="88"/>
      <c r="D38" s="31">
        <v>0</v>
      </c>
      <c r="E38" s="31">
        <v>0</v>
      </c>
      <c r="F38" s="22"/>
      <c r="G38" s="88" t="s">
        <v>116</v>
      </c>
      <c r="H38" s="88"/>
      <c r="I38" s="31">
        <v>0</v>
      </c>
      <c r="J38" s="31">
        <v>0</v>
      </c>
      <c r="K38" s="56"/>
      <c r="M38" s="2"/>
      <c r="N38" s="2"/>
    </row>
    <row r="39" spans="1:14" s="3" customFormat="1" ht="15" customHeight="1">
      <c r="A39" s="59"/>
      <c r="B39" s="88" t="s">
        <v>84</v>
      </c>
      <c r="C39" s="88"/>
      <c r="D39" s="31">
        <v>0</v>
      </c>
      <c r="E39" s="31">
        <v>0</v>
      </c>
      <c r="F39" s="22"/>
      <c r="G39" s="88" t="s">
        <v>117</v>
      </c>
      <c r="H39" s="88"/>
      <c r="I39" s="31">
        <v>0</v>
      </c>
      <c r="J39" s="31">
        <v>0</v>
      </c>
      <c r="K39" s="56"/>
      <c r="M39" s="2"/>
      <c r="N39" s="2"/>
    </row>
    <row r="40" spans="1:14" s="3" customFormat="1" ht="15" customHeight="1">
      <c r="A40" s="59"/>
      <c r="B40" s="88" t="s">
        <v>85</v>
      </c>
      <c r="C40" s="88"/>
      <c r="D40" s="31">
        <v>0</v>
      </c>
      <c r="E40" s="31">
        <v>0</v>
      </c>
      <c r="F40" s="22"/>
      <c r="G40" s="88" t="s">
        <v>118</v>
      </c>
      <c r="H40" s="88"/>
      <c r="I40" s="31">
        <v>0</v>
      </c>
      <c r="J40" s="31">
        <v>0</v>
      </c>
      <c r="K40" s="56"/>
      <c r="M40" s="2"/>
      <c r="N40" s="2"/>
    </row>
    <row r="41" spans="1:14" s="3" customFormat="1" ht="15" customHeight="1">
      <c r="A41" s="59"/>
      <c r="B41" s="88" t="s">
        <v>86</v>
      </c>
      <c r="C41" s="88"/>
      <c r="D41" s="31">
        <v>0</v>
      </c>
      <c r="E41" s="31">
        <v>0</v>
      </c>
      <c r="F41" s="22"/>
      <c r="G41" s="88" t="s">
        <v>119</v>
      </c>
      <c r="H41" s="88"/>
      <c r="I41" s="31">
        <v>0</v>
      </c>
      <c r="J41" s="31">
        <v>0</v>
      </c>
      <c r="K41" s="56"/>
      <c r="M41" s="2"/>
      <c r="N41" s="2"/>
    </row>
    <row r="42" spans="1:14" s="3" customFormat="1" ht="15" customHeight="1">
      <c r="A42" s="57" t="s">
        <v>89</v>
      </c>
      <c r="B42" s="87" t="s">
        <v>15</v>
      </c>
      <c r="C42" s="87"/>
      <c r="D42" s="29">
        <v>0</v>
      </c>
      <c r="E42" s="29">
        <v>0</v>
      </c>
      <c r="F42" s="22"/>
      <c r="G42" s="88" t="s">
        <v>120</v>
      </c>
      <c r="H42" s="88"/>
      <c r="I42" s="31">
        <v>0</v>
      </c>
      <c r="J42" s="31">
        <v>0</v>
      </c>
      <c r="K42" s="56"/>
      <c r="M42" s="2"/>
      <c r="N42" s="2"/>
    </row>
    <row r="43" spans="1:14" s="3" customFormat="1" ht="15.95" customHeight="1">
      <c r="A43" s="57" t="s">
        <v>90</v>
      </c>
      <c r="B43" s="87" t="s">
        <v>17</v>
      </c>
      <c r="C43" s="87"/>
      <c r="D43" s="29">
        <f>SUM(D44:D50)</f>
        <v>0</v>
      </c>
      <c r="E43" s="29">
        <f>SUM(E44:E50)</f>
        <v>0</v>
      </c>
      <c r="F43" s="30" t="s">
        <v>91</v>
      </c>
      <c r="G43" s="87" t="s">
        <v>20</v>
      </c>
      <c r="H43" s="87"/>
      <c r="I43" s="29">
        <f>SUM(I44:I46)</f>
        <v>1684236.6</v>
      </c>
      <c r="J43" s="29">
        <f>SUM(J44:J46)</f>
        <v>1925824.79</v>
      </c>
      <c r="K43" s="56"/>
      <c r="M43" s="2"/>
      <c r="N43" s="2"/>
    </row>
    <row r="44" spans="1:14" s="3" customFormat="1" ht="15" customHeight="1">
      <c r="A44" s="59"/>
      <c r="B44" s="88" t="s">
        <v>92</v>
      </c>
      <c r="C44" s="88"/>
      <c r="D44" s="31">
        <v>0</v>
      </c>
      <c r="E44" s="31">
        <v>0</v>
      </c>
      <c r="F44" s="22"/>
      <c r="G44" s="88" t="s">
        <v>121</v>
      </c>
      <c r="H44" s="88"/>
      <c r="I44" s="31">
        <v>0</v>
      </c>
      <c r="J44" s="31">
        <v>0</v>
      </c>
      <c r="K44" s="56"/>
      <c r="M44" s="2"/>
      <c r="N44" s="2"/>
    </row>
    <row r="45" spans="1:14" s="3" customFormat="1" ht="15" customHeight="1">
      <c r="A45" s="59"/>
      <c r="B45" s="88" t="s">
        <v>93</v>
      </c>
      <c r="C45" s="88"/>
      <c r="D45" s="31">
        <v>0</v>
      </c>
      <c r="E45" s="31">
        <v>0</v>
      </c>
      <c r="F45" s="22"/>
      <c r="G45" s="88" t="s">
        <v>122</v>
      </c>
      <c r="H45" s="88"/>
      <c r="I45" s="31">
        <v>0</v>
      </c>
      <c r="J45" s="31">
        <v>0</v>
      </c>
      <c r="K45" s="56"/>
      <c r="M45" s="2"/>
      <c r="N45" s="2"/>
    </row>
    <row r="46" spans="1:14" s="3" customFormat="1" ht="15" customHeight="1">
      <c r="A46" s="57" t="s">
        <v>91</v>
      </c>
      <c r="B46" s="87" t="s">
        <v>19</v>
      </c>
      <c r="C46" s="87"/>
      <c r="D46" s="32">
        <v>0</v>
      </c>
      <c r="E46" s="32">
        <v>0</v>
      </c>
      <c r="F46" s="22"/>
      <c r="G46" s="88" t="s">
        <v>123</v>
      </c>
      <c r="H46" s="88"/>
      <c r="I46" s="31">
        <v>1684236.6</v>
      </c>
      <c r="J46" s="31">
        <v>1925824.79</v>
      </c>
      <c r="K46" s="56"/>
      <c r="M46" s="2"/>
      <c r="N46" s="2"/>
    </row>
    <row r="47" spans="1:14" s="3" customFormat="1" ht="15" customHeight="1">
      <c r="A47" s="59"/>
      <c r="B47" s="88" t="s">
        <v>94</v>
      </c>
      <c r="C47" s="88"/>
      <c r="D47" s="31">
        <v>0</v>
      </c>
      <c r="E47" s="31">
        <v>0</v>
      </c>
      <c r="F47" s="30" t="s">
        <v>107</v>
      </c>
      <c r="G47" s="87" t="s">
        <v>21</v>
      </c>
      <c r="H47" s="87"/>
      <c r="I47" s="29">
        <f>SUM(I48:I50)</f>
        <v>72309.789999999994</v>
      </c>
      <c r="J47" s="29">
        <f>SUM(J48:J50)</f>
        <v>43124.15</v>
      </c>
      <c r="K47" s="56"/>
      <c r="M47" s="2"/>
      <c r="N47" s="2"/>
    </row>
    <row r="48" spans="1:14" s="3" customFormat="1" ht="15" customHeight="1">
      <c r="A48" s="59"/>
      <c r="B48" s="88" t="s">
        <v>95</v>
      </c>
      <c r="C48" s="88"/>
      <c r="D48" s="31">
        <v>0</v>
      </c>
      <c r="E48" s="31">
        <v>0</v>
      </c>
      <c r="F48" s="22"/>
      <c r="G48" s="88" t="s">
        <v>124</v>
      </c>
      <c r="H48" s="88"/>
      <c r="I48" s="31">
        <v>61949.21</v>
      </c>
      <c r="J48" s="31">
        <v>56352.4</v>
      </c>
      <c r="K48" s="56"/>
      <c r="M48" s="2"/>
      <c r="N48" s="2"/>
    </row>
    <row r="49" spans="1:14" s="3" customFormat="1" ht="15" customHeight="1">
      <c r="A49" s="59"/>
      <c r="B49" s="88" t="s">
        <v>96</v>
      </c>
      <c r="C49" s="88"/>
      <c r="D49" s="31">
        <v>0</v>
      </c>
      <c r="E49" s="31">
        <v>0</v>
      </c>
      <c r="F49" s="22"/>
      <c r="G49" s="88" t="s">
        <v>125</v>
      </c>
      <c r="H49" s="88"/>
      <c r="I49" s="31">
        <v>0</v>
      </c>
      <c r="J49" s="31">
        <v>0</v>
      </c>
      <c r="K49" s="56"/>
      <c r="M49" s="2"/>
      <c r="N49" s="2"/>
    </row>
    <row r="50" spans="1:14" s="3" customFormat="1" ht="15" customHeight="1">
      <c r="A50" s="59"/>
      <c r="B50" s="88" t="s">
        <v>97</v>
      </c>
      <c r="C50" s="88"/>
      <c r="D50" s="31">
        <v>0</v>
      </c>
      <c r="E50" s="31">
        <v>0</v>
      </c>
      <c r="F50" s="22"/>
      <c r="G50" s="88" t="s">
        <v>126</v>
      </c>
      <c r="H50" s="88"/>
      <c r="I50" s="31">
        <v>10360.58</v>
      </c>
      <c r="J50" s="43">
        <v>-13228.25</v>
      </c>
      <c r="K50" s="56"/>
      <c r="M50" s="2"/>
      <c r="N50" s="2"/>
    </row>
    <row r="51" spans="1:14" s="3" customFormat="1" ht="8.1" customHeight="1">
      <c r="A51" s="55"/>
      <c r="B51" s="33"/>
      <c r="C51" s="45"/>
      <c r="D51" s="34"/>
      <c r="E51" s="34"/>
      <c r="F51" s="30"/>
      <c r="G51" s="24"/>
      <c r="H51" s="23"/>
      <c r="I51" s="35"/>
      <c r="J51" s="35"/>
      <c r="K51" s="56"/>
      <c r="M51" s="2"/>
      <c r="N51" s="2"/>
    </row>
    <row r="52" spans="1:14" s="3" customFormat="1" ht="15" customHeight="1">
      <c r="A52" s="57" t="s">
        <v>127</v>
      </c>
      <c r="B52" s="72" t="s">
        <v>22</v>
      </c>
      <c r="C52" s="72"/>
      <c r="D52" s="36">
        <f>SUM(D14,D22,D30,D36,D42,D43)</f>
        <v>10232643.51</v>
      </c>
      <c r="E52" s="36">
        <f>SUM(E14,E22,E30,E36,E42,E43)</f>
        <v>12599696.810000001</v>
      </c>
      <c r="F52" s="30" t="s">
        <v>128</v>
      </c>
      <c r="G52" s="72" t="s">
        <v>23</v>
      </c>
      <c r="H52" s="72"/>
      <c r="I52" s="36">
        <f>SUM(I14,I24,I28,I31,I32,I36,I43,I47)</f>
        <v>7563039.6399999997</v>
      </c>
      <c r="J52" s="36">
        <f>SUM(J14,J24,J28,J31,J32,J36,J43,J47)</f>
        <v>9702624.0000000019</v>
      </c>
      <c r="K52" s="56"/>
      <c r="M52" s="2"/>
      <c r="N52" s="2"/>
    </row>
    <row r="53" spans="1:14" s="3" customFormat="1" ht="8.1" customHeight="1">
      <c r="A53" s="60"/>
      <c r="B53" s="24"/>
      <c r="C53" s="44"/>
      <c r="D53" s="35"/>
      <c r="E53" s="35"/>
      <c r="F53" s="22"/>
      <c r="G53" s="37"/>
      <c r="H53" s="45"/>
      <c r="I53" s="34"/>
      <c r="J53" s="34"/>
      <c r="K53" s="56"/>
      <c r="M53" s="2"/>
      <c r="N53" s="2"/>
    </row>
    <row r="54" spans="1:14" ht="15" customHeight="1">
      <c r="A54" s="61"/>
      <c r="B54" s="72" t="s">
        <v>24</v>
      </c>
      <c r="C54" s="72"/>
      <c r="D54" s="25"/>
      <c r="E54" s="25"/>
      <c r="F54" s="22"/>
      <c r="G54" s="72" t="s">
        <v>25</v>
      </c>
      <c r="H54" s="72"/>
      <c r="I54" s="25"/>
      <c r="J54" s="25"/>
      <c r="K54" s="56"/>
    </row>
    <row r="55" spans="1:14" ht="15" customHeight="1">
      <c r="A55" s="59" t="s">
        <v>61</v>
      </c>
      <c r="B55" s="89" t="s">
        <v>26</v>
      </c>
      <c r="C55" s="89"/>
      <c r="D55" s="32">
        <v>0</v>
      </c>
      <c r="E55" s="32">
        <v>0</v>
      </c>
      <c r="F55" s="22" t="s">
        <v>61</v>
      </c>
      <c r="G55" s="89" t="s">
        <v>27</v>
      </c>
      <c r="H55" s="89"/>
      <c r="I55" s="32">
        <v>0</v>
      </c>
      <c r="J55" s="32">
        <v>0</v>
      </c>
      <c r="K55" s="56"/>
      <c r="N55" s="7"/>
    </row>
    <row r="56" spans="1:14" ht="15" customHeight="1">
      <c r="A56" s="59" t="s">
        <v>62</v>
      </c>
      <c r="B56" s="89" t="s">
        <v>28</v>
      </c>
      <c r="C56" s="89"/>
      <c r="D56" s="32">
        <v>137880.06</v>
      </c>
      <c r="E56" s="32">
        <v>94756.06</v>
      </c>
      <c r="F56" s="22" t="s">
        <v>62</v>
      </c>
      <c r="G56" s="89" t="s">
        <v>29</v>
      </c>
      <c r="H56" s="89"/>
      <c r="I56" s="32">
        <v>0</v>
      </c>
      <c r="J56" s="32">
        <v>0</v>
      </c>
      <c r="K56" s="56"/>
    </row>
    <row r="57" spans="1:14" ht="15" customHeight="1">
      <c r="A57" s="59" t="s">
        <v>88</v>
      </c>
      <c r="B57" s="89" t="s">
        <v>30</v>
      </c>
      <c r="C57" s="89"/>
      <c r="D57" s="32">
        <v>208282871.03999999</v>
      </c>
      <c r="E57" s="32">
        <v>208282871.03999999</v>
      </c>
      <c r="F57" s="22" t="s">
        <v>88</v>
      </c>
      <c r="G57" s="89" t="s">
        <v>31</v>
      </c>
      <c r="H57" s="89"/>
      <c r="I57" s="32">
        <v>0</v>
      </c>
      <c r="J57" s="32">
        <v>0</v>
      </c>
      <c r="K57" s="56"/>
    </row>
    <row r="58" spans="1:14" ht="15" customHeight="1">
      <c r="A58" s="59" t="s">
        <v>87</v>
      </c>
      <c r="B58" s="89" t="s">
        <v>32</v>
      </c>
      <c r="C58" s="89"/>
      <c r="D58" s="32">
        <v>16744538.01</v>
      </c>
      <c r="E58" s="32">
        <v>16625578.029999999</v>
      </c>
      <c r="F58" s="22" t="s">
        <v>87</v>
      </c>
      <c r="G58" s="89" t="s">
        <v>33</v>
      </c>
      <c r="H58" s="89"/>
      <c r="I58" s="32">
        <v>0</v>
      </c>
      <c r="J58" s="32">
        <v>0</v>
      </c>
      <c r="K58" s="56"/>
    </row>
    <row r="59" spans="1:14" ht="15" customHeight="1">
      <c r="A59" s="59" t="s">
        <v>89</v>
      </c>
      <c r="B59" s="89" t="s">
        <v>34</v>
      </c>
      <c r="C59" s="89"/>
      <c r="D59" s="32">
        <v>4234708.76</v>
      </c>
      <c r="E59" s="32">
        <v>4234708.76</v>
      </c>
      <c r="F59" s="22" t="s">
        <v>89</v>
      </c>
      <c r="G59" s="89" t="s">
        <v>35</v>
      </c>
      <c r="H59" s="89"/>
      <c r="I59" s="32">
        <v>0</v>
      </c>
      <c r="J59" s="32">
        <v>0</v>
      </c>
      <c r="K59" s="56"/>
    </row>
    <row r="60" spans="1:14" ht="15" customHeight="1">
      <c r="A60" s="59" t="s">
        <v>90</v>
      </c>
      <c r="B60" s="89" t="s">
        <v>36</v>
      </c>
      <c r="C60" s="89"/>
      <c r="D60" s="42">
        <v>-17043331.260000002</v>
      </c>
      <c r="E60" s="42">
        <v>-17974062.050000001</v>
      </c>
      <c r="F60" s="22" t="s">
        <v>90</v>
      </c>
      <c r="G60" s="89" t="s">
        <v>37</v>
      </c>
      <c r="H60" s="89"/>
      <c r="I60" s="32">
        <v>0</v>
      </c>
      <c r="J60" s="32">
        <v>0</v>
      </c>
      <c r="K60" s="56"/>
    </row>
    <row r="61" spans="1:14" ht="15" customHeight="1">
      <c r="A61" s="59" t="s">
        <v>91</v>
      </c>
      <c r="B61" s="89" t="s">
        <v>38</v>
      </c>
      <c r="C61" s="89"/>
      <c r="D61" s="32">
        <v>0</v>
      </c>
      <c r="E61" s="32">
        <v>0</v>
      </c>
      <c r="F61" s="22"/>
      <c r="G61" s="33"/>
      <c r="H61" s="45"/>
      <c r="I61" s="34"/>
      <c r="J61" s="34"/>
      <c r="K61" s="56"/>
    </row>
    <row r="62" spans="1:14" ht="15" customHeight="1">
      <c r="A62" s="59" t="s">
        <v>107</v>
      </c>
      <c r="B62" s="89" t="s">
        <v>39</v>
      </c>
      <c r="C62" s="89"/>
      <c r="D62" s="32">
        <v>0</v>
      </c>
      <c r="E62" s="32">
        <v>0</v>
      </c>
      <c r="F62" s="30" t="s">
        <v>132</v>
      </c>
      <c r="G62" s="72" t="s">
        <v>40</v>
      </c>
      <c r="H62" s="72"/>
      <c r="I62" s="36">
        <f>SUM(I55:I61)</f>
        <v>0</v>
      </c>
      <c r="J62" s="36">
        <f>SUM(J55:J61)</f>
        <v>0</v>
      </c>
      <c r="K62" s="56"/>
    </row>
    <row r="63" spans="1:14" ht="15" customHeight="1">
      <c r="A63" s="59" t="s">
        <v>129</v>
      </c>
      <c r="B63" s="89" t="s">
        <v>41</v>
      </c>
      <c r="C63" s="89"/>
      <c r="D63" s="32">
        <v>0</v>
      </c>
      <c r="E63" s="32">
        <v>0</v>
      </c>
      <c r="F63" s="22"/>
      <c r="G63" s="24"/>
      <c r="H63" s="44"/>
      <c r="I63" s="35"/>
      <c r="J63" s="35"/>
      <c r="K63" s="56"/>
    </row>
    <row r="64" spans="1:14" ht="15" customHeight="1">
      <c r="A64" s="55"/>
      <c r="B64" s="33"/>
      <c r="C64" s="45"/>
      <c r="D64" s="34"/>
      <c r="E64" s="34"/>
      <c r="F64" s="30" t="s">
        <v>133</v>
      </c>
      <c r="G64" s="72" t="s">
        <v>42</v>
      </c>
      <c r="H64" s="72"/>
      <c r="I64" s="36">
        <f>SUM(I52,I62)</f>
        <v>7563039.6399999997</v>
      </c>
      <c r="J64" s="36">
        <f>SUM(J52,J62)</f>
        <v>9702624.0000000019</v>
      </c>
      <c r="K64" s="56"/>
    </row>
    <row r="65" spans="1:14" ht="15" customHeight="1">
      <c r="A65" s="57" t="s">
        <v>130</v>
      </c>
      <c r="B65" s="72" t="s">
        <v>43</v>
      </c>
      <c r="C65" s="72"/>
      <c r="D65" s="36">
        <f>SUM(D55:D64)</f>
        <v>212356666.60999998</v>
      </c>
      <c r="E65" s="36">
        <f>SUM(E55:E64)</f>
        <v>211263851.83999997</v>
      </c>
      <c r="F65" s="30"/>
      <c r="G65" s="24"/>
      <c r="H65" s="38"/>
      <c r="I65" s="35"/>
      <c r="J65" s="35"/>
      <c r="K65" s="56"/>
    </row>
    <row r="66" spans="1:14" ht="15" customHeight="1">
      <c r="A66" s="55"/>
      <c r="B66" s="33"/>
      <c r="C66" s="24"/>
      <c r="D66" s="34"/>
      <c r="E66" s="34"/>
      <c r="F66" s="22"/>
      <c r="G66" s="87" t="s">
        <v>44</v>
      </c>
      <c r="H66" s="87"/>
      <c r="I66" s="34"/>
      <c r="J66" s="34"/>
      <c r="K66" s="56"/>
    </row>
    <row r="67" spans="1:14" ht="15" customHeight="1">
      <c r="A67" s="57" t="s">
        <v>131</v>
      </c>
      <c r="B67" s="72" t="s">
        <v>45</v>
      </c>
      <c r="C67" s="72"/>
      <c r="D67" s="36">
        <f>SUM(D52,D65)</f>
        <v>222589310.11999997</v>
      </c>
      <c r="E67" s="36">
        <f>SUM(E52,E65)</f>
        <v>223863548.64999998</v>
      </c>
      <c r="F67" s="22"/>
      <c r="G67" s="24"/>
      <c r="H67" s="38"/>
      <c r="I67" s="34"/>
      <c r="J67" s="34"/>
      <c r="K67" s="56"/>
    </row>
    <row r="68" spans="1:14" ht="15" customHeight="1">
      <c r="A68" s="55"/>
      <c r="B68" s="33"/>
      <c r="C68" s="33"/>
      <c r="D68" s="34"/>
      <c r="E68" s="34"/>
      <c r="F68" s="30" t="s">
        <v>134</v>
      </c>
      <c r="G68" s="72" t="s">
        <v>46</v>
      </c>
      <c r="H68" s="72"/>
      <c r="I68" s="36">
        <f>SUM(I70:I72)</f>
        <v>122724162</v>
      </c>
      <c r="J68" s="36">
        <f>SUM(J70:J72)</f>
        <v>122724162</v>
      </c>
      <c r="K68" s="56"/>
    </row>
    <row r="69" spans="1:14" s="4" customFormat="1" ht="8.1" customHeight="1">
      <c r="A69" s="55"/>
      <c r="B69" s="33"/>
      <c r="C69" s="33"/>
      <c r="D69" s="34"/>
      <c r="E69" s="34"/>
      <c r="F69" s="22"/>
      <c r="G69" s="33"/>
      <c r="H69" s="21"/>
      <c r="I69" s="34"/>
      <c r="J69" s="34"/>
      <c r="K69" s="56"/>
      <c r="L69" s="3"/>
      <c r="M69" s="2"/>
      <c r="N69" s="2"/>
    </row>
    <row r="70" spans="1:14" s="4" customFormat="1" ht="15" customHeight="1">
      <c r="A70" s="55"/>
      <c r="B70" s="33"/>
      <c r="C70" s="33"/>
      <c r="D70" s="34"/>
      <c r="E70" s="34"/>
      <c r="F70" s="22" t="s">
        <v>61</v>
      </c>
      <c r="G70" s="89" t="s">
        <v>47</v>
      </c>
      <c r="H70" s="89"/>
      <c r="I70" s="32">
        <v>0</v>
      </c>
      <c r="J70" s="32">
        <v>0</v>
      </c>
      <c r="K70" s="56"/>
      <c r="L70" s="3"/>
      <c r="M70" s="2"/>
      <c r="N70" s="2"/>
    </row>
    <row r="71" spans="1:14" s="4" customFormat="1" ht="15" customHeight="1">
      <c r="A71" s="55"/>
      <c r="B71" s="33"/>
      <c r="C71" s="90"/>
      <c r="D71" s="90"/>
      <c r="E71" s="34"/>
      <c r="F71" s="22" t="s">
        <v>62</v>
      </c>
      <c r="G71" s="89" t="s">
        <v>48</v>
      </c>
      <c r="H71" s="89"/>
      <c r="I71" s="32">
        <v>122724162</v>
      </c>
      <c r="J71" s="32">
        <v>122724162</v>
      </c>
      <c r="K71" s="56"/>
      <c r="L71" s="3"/>
      <c r="M71" s="2"/>
      <c r="N71" s="2"/>
    </row>
    <row r="72" spans="1:14" s="4" customFormat="1" ht="15" customHeight="1">
      <c r="A72" s="55"/>
      <c r="B72" s="33"/>
      <c r="C72" s="90"/>
      <c r="D72" s="90"/>
      <c r="E72" s="34"/>
      <c r="F72" s="22" t="s">
        <v>88</v>
      </c>
      <c r="G72" s="89" t="s">
        <v>49</v>
      </c>
      <c r="H72" s="89"/>
      <c r="I72" s="32">
        <v>0</v>
      </c>
      <c r="J72" s="32">
        <v>0</v>
      </c>
      <c r="K72" s="56"/>
      <c r="L72" s="3"/>
      <c r="M72" s="2"/>
      <c r="N72" s="2"/>
    </row>
    <row r="73" spans="1:14" s="4" customFormat="1" ht="8.1" customHeight="1">
      <c r="A73" s="55"/>
      <c r="B73" s="33"/>
      <c r="C73" s="90"/>
      <c r="D73" s="90"/>
      <c r="E73" s="34"/>
      <c r="F73" s="22"/>
      <c r="G73" s="33"/>
      <c r="H73" s="21"/>
      <c r="I73" s="34"/>
      <c r="J73" s="34"/>
      <c r="K73" s="56"/>
      <c r="L73" s="3"/>
      <c r="M73" s="2"/>
      <c r="N73" s="2"/>
    </row>
    <row r="74" spans="1:14" s="4" customFormat="1" ht="20.100000000000001" customHeight="1">
      <c r="A74" s="55"/>
      <c r="B74" s="33"/>
      <c r="C74" s="90"/>
      <c r="D74" s="90"/>
      <c r="E74" s="34"/>
      <c r="F74" s="30" t="s">
        <v>135</v>
      </c>
      <c r="G74" s="72" t="s">
        <v>50</v>
      </c>
      <c r="H74" s="72"/>
      <c r="I74" s="36">
        <f>SUM(I76:I80)</f>
        <v>92302108.329999983</v>
      </c>
      <c r="J74" s="36">
        <f>SUM(J76:J80)</f>
        <v>91436763.140000001</v>
      </c>
      <c r="K74" s="56"/>
      <c r="L74" s="3"/>
      <c r="M74" s="2"/>
      <c r="N74" s="2"/>
    </row>
    <row r="75" spans="1:14" ht="8.1" customHeight="1">
      <c r="A75" s="55"/>
      <c r="B75" s="33"/>
      <c r="C75" s="90"/>
      <c r="D75" s="90"/>
      <c r="E75" s="34"/>
      <c r="F75" s="22"/>
      <c r="G75" s="24"/>
      <c r="H75" s="21"/>
      <c r="I75" s="39"/>
      <c r="J75" s="39"/>
      <c r="K75" s="56"/>
    </row>
    <row r="76" spans="1:14" ht="14.25">
      <c r="A76" s="55"/>
      <c r="B76" s="33"/>
      <c r="C76" s="90"/>
      <c r="D76" s="90"/>
      <c r="E76" s="34"/>
      <c r="F76" s="22" t="s">
        <v>61</v>
      </c>
      <c r="G76" s="89" t="s">
        <v>51</v>
      </c>
      <c r="H76" s="89"/>
      <c r="I76" s="32">
        <v>939275.46</v>
      </c>
      <c r="J76" s="42">
        <v>-13935270.73</v>
      </c>
      <c r="K76" s="56"/>
    </row>
    <row r="77" spans="1:14" ht="14.25">
      <c r="A77" s="55"/>
      <c r="B77" s="33"/>
      <c r="C77" s="90"/>
      <c r="D77" s="90"/>
      <c r="E77" s="34"/>
      <c r="F77" s="22" t="s">
        <v>62</v>
      </c>
      <c r="G77" s="89" t="s">
        <v>52</v>
      </c>
      <c r="H77" s="89"/>
      <c r="I77" s="32">
        <v>90737138.019999996</v>
      </c>
      <c r="J77" s="32">
        <v>104668043.95</v>
      </c>
      <c r="K77" s="56"/>
    </row>
    <row r="78" spans="1:14" s="4" customFormat="1" ht="14.25">
      <c r="A78" s="55"/>
      <c r="B78" s="33"/>
      <c r="C78" s="90"/>
      <c r="D78" s="90"/>
      <c r="E78" s="34"/>
      <c r="F78" s="22" t="s">
        <v>88</v>
      </c>
      <c r="G78" s="89" t="s">
        <v>53</v>
      </c>
      <c r="H78" s="89"/>
      <c r="I78" s="32">
        <v>0</v>
      </c>
      <c r="J78" s="32">
        <v>0</v>
      </c>
      <c r="K78" s="56"/>
      <c r="L78" s="3"/>
      <c r="M78" s="2"/>
      <c r="N78" s="2"/>
    </row>
    <row r="79" spans="1:14" s="4" customFormat="1" ht="14.25">
      <c r="A79" s="55"/>
      <c r="B79" s="33"/>
      <c r="C79" s="33"/>
      <c r="D79" s="34"/>
      <c r="E79" s="34"/>
      <c r="F79" s="22" t="s">
        <v>87</v>
      </c>
      <c r="G79" s="89" t="s">
        <v>54</v>
      </c>
      <c r="H79" s="89"/>
      <c r="I79" s="32">
        <v>0</v>
      </c>
      <c r="J79" s="32">
        <v>0</v>
      </c>
      <c r="K79" s="56"/>
      <c r="L79" s="3"/>
      <c r="M79" s="2"/>
      <c r="N79" s="2"/>
    </row>
    <row r="80" spans="1:14" s="4" customFormat="1" ht="14.25">
      <c r="A80" s="55"/>
      <c r="B80" s="33"/>
      <c r="C80" s="33"/>
      <c r="D80" s="34"/>
      <c r="E80" s="34"/>
      <c r="F80" s="22" t="s">
        <v>89</v>
      </c>
      <c r="G80" s="89" t="s">
        <v>55</v>
      </c>
      <c r="H80" s="89"/>
      <c r="I80" s="32">
        <v>625694.85</v>
      </c>
      <c r="J80" s="32">
        <v>703989.92</v>
      </c>
      <c r="K80" s="56"/>
      <c r="L80" s="3"/>
      <c r="M80" s="2"/>
      <c r="N80" s="2"/>
    </row>
    <row r="81" spans="1:14" s="4" customFormat="1" ht="8.1" customHeight="1">
      <c r="A81" s="55"/>
      <c r="B81" s="33"/>
      <c r="C81" s="33"/>
      <c r="D81" s="34"/>
      <c r="E81" s="34"/>
      <c r="F81" s="22"/>
      <c r="G81" s="33"/>
      <c r="H81" s="21"/>
      <c r="I81" s="34"/>
      <c r="J81" s="34"/>
      <c r="K81" s="56"/>
      <c r="L81" s="3"/>
      <c r="M81" s="2"/>
      <c r="N81" s="2"/>
    </row>
    <row r="82" spans="1:14" ht="15">
      <c r="A82" s="55"/>
      <c r="B82" s="33"/>
      <c r="C82" s="33"/>
      <c r="D82" s="34"/>
      <c r="E82" s="34"/>
      <c r="F82" s="30" t="s">
        <v>136</v>
      </c>
      <c r="G82" s="72" t="s">
        <v>56</v>
      </c>
      <c r="H82" s="72"/>
      <c r="I82" s="36">
        <f>SUM(I84:I85)</f>
        <v>0</v>
      </c>
      <c r="J82" s="36">
        <f>SUM(J84:J85)</f>
        <v>0</v>
      </c>
      <c r="K82" s="56"/>
    </row>
    <row r="83" spans="1:14" ht="8.1" customHeight="1">
      <c r="A83" s="55"/>
      <c r="B83" s="33"/>
      <c r="C83" s="33"/>
      <c r="D83" s="34"/>
      <c r="E83" s="34"/>
      <c r="F83" s="22"/>
      <c r="G83" s="33"/>
      <c r="H83" s="21"/>
      <c r="I83" s="34"/>
      <c r="J83" s="34"/>
      <c r="K83" s="56"/>
    </row>
    <row r="84" spans="1:14" ht="14.25">
      <c r="A84" s="55"/>
      <c r="B84" s="33"/>
      <c r="C84" s="33"/>
      <c r="D84" s="34"/>
      <c r="E84" s="34"/>
      <c r="F84" s="22" t="s">
        <v>61</v>
      </c>
      <c r="G84" s="89" t="s">
        <v>57</v>
      </c>
      <c r="H84" s="89"/>
      <c r="I84" s="32">
        <v>0</v>
      </c>
      <c r="J84" s="32">
        <v>0</v>
      </c>
      <c r="K84" s="56"/>
    </row>
    <row r="85" spans="1:14" ht="14.25">
      <c r="A85" s="55"/>
      <c r="B85" s="33"/>
      <c r="C85" s="33"/>
      <c r="D85" s="34"/>
      <c r="E85" s="34"/>
      <c r="F85" s="22" t="s">
        <v>62</v>
      </c>
      <c r="G85" s="89" t="s">
        <v>58</v>
      </c>
      <c r="H85" s="89"/>
      <c r="I85" s="32">
        <v>0</v>
      </c>
      <c r="J85" s="32">
        <v>0</v>
      </c>
      <c r="K85" s="56"/>
    </row>
    <row r="86" spans="1:14" ht="8.1" customHeight="1">
      <c r="A86" s="55"/>
      <c r="B86" s="33"/>
      <c r="C86" s="33"/>
      <c r="D86" s="34"/>
      <c r="E86" s="34"/>
      <c r="F86" s="22"/>
      <c r="G86" s="33"/>
      <c r="H86" s="40"/>
      <c r="I86" s="34"/>
      <c r="J86" s="34"/>
      <c r="K86" s="56"/>
    </row>
    <row r="87" spans="1:14" ht="15">
      <c r="A87" s="55"/>
      <c r="B87" s="33"/>
      <c r="C87" s="33"/>
      <c r="D87" s="34"/>
      <c r="E87" s="34"/>
      <c r="F87" s="30" t="s">
        <v>137</v>
      </c>
      <c r="G87" s="72" t="s">
        <v>59</v>
      </c>
      <c r="H87" s="72"/>
      <c r="I87" s="36">
        <f>SUM(I68,I74,I82)</f>
        <v>215026270.32999998</v>
      </c>
      <c r="J87" s="36">
        <f>SUM(J68,J74,J82)</f>
        <v>214160925.13999999</v>
      </c>
      <c r="K87" s="56"/>
    </row>
    <row r="88" spans="1:14" ht="8.1" customHeight="1">
      <c r="A88" s="55"/>
      <c r="B88" s="33"/>
      <c r="C88" s="33"/>
      <c r="D88" s="34"/>
      <c r="E88" s="34"/>
      <c r="F88" s="22"/>
      <c r="G88" s="33"/>
      <c r="H88" s="21"/>
      <c r="I88" s="34"/>
      <c r="J88" s="34"/>
      <c r="K88" s="56"/>
    </row>
    <row r="89" spans="1:14" ht="15">
      <c r="A89" s="55"/>
      <c r="B89" s="33"/>
      <c r="C89" s="33"/>
      <c r="D89" s="34"/>
      <c r="E89" s="34"/>
      <c r="F89" s="22" t="s">
        <v>138</v>
      </c>
      <c r="G89" s="72" t="s">
        <v>60</v>
      </c>
      <c r="H89" s="72"/>
      <c r="I89" s="36">
        <f>SUM(I64,I87)</f>
        <v>222589309.96999997</v>
      </c>
      <c r="J89" s="36">
        <f>SUM(J64,J87)</f>
        <v>223863549.13999999</v>
      </c>
      <c r="K89" s="56"/>
    </row>
    <row r="90" spans="1:14" ht="8.1" customHeight="1">
      <c r="A90" s="62"/>
      <c r="B90" s="63"/>
      <c r="C90" s="63"/>
      <c r="D90" s="63"/>
      <c r="E90" s="63"/>
      <c r="F90" s="64"/>
      <c r="G90" s="63"/>
      <c r="H90" s="63"/>
      <c r="I90" s="63"/>
      <c r="J90" s="63"/>
      <c r="K90" s="65"/>
    </row>
    <row r="91" spans="1:14" ht="15" customHeight="1">
      <c r="B91" s="17"/>
      <c r="C91" s="17"/>
      <c r="D91" s="17"/>
      <c r="E91" s="17"/>
      <c r="F91" s="17"/>
      <c r="G91" s="17"/>
      <c r="H91" s="17"/>
      <c r="I91" s="17"/>
      <c r="J91" s="17"/>
    </row>
    <row r="92" spans="1:14">
      <c r="B92" s="8"/>
      <c r="C92" s="93"/>
      <c r="D92" s="93"/>
      <c r="E92" s="9"/>
      <c r="G92" s="94"/>
      <c r="H92" s="94"/>
      <c r="I92" s="9"/>
      <c r="J92" s="9"/>
    </row>
    <row r="93" spans="1:14">
      <c r="B93" s="11"/>
      <c r="C93" s="92"/>
      <c r="D93" s="92"/>
      <c r="E93" s="9"/>
      <c r="F93" s="12"/>
      <c r="G93" s="92"/>
      <c r="H93" s="92"/>
      <c r="I93" s="13"/>
      <c r="J93" s="9"/>
    </row>
    <row r="94" spans="1:14">
      <c r="B94" s="14"/>
      <c r="C94" s="91"/>
      <c r="D94" s="91"/>
      <c r="E94" s="15"/>
      <c r="F94" s="12"/>
      <c r="G94" s="91"/>
      <c r="H94" s="91"/>
      <c r="I94" s="13"/>
      <c r="J94" s="9"/>
    </row>
    <row r="98" spans="3:10">
      <c r="C98" s="92"/>
      <c r="D98" s="92"/>
      <c r="G98" s="92"/>
      <c r="H98" s="92"/>
    </row>
    <row r="99" spans="3:10">
      <c r="C99" s="91"/>
      <c r="D99" s="91"/>
      <c r="G99" s="91"/>
      <c r="H99" s="91"/>
    </row>
    <row r="100" spans="3:10" ht="14.25">
      <c r="F100" s="16"/>
    </row>
    <row r="101" spans="3:10">
      <c r="I101" s="7"/>
      <c r="J101" s="7"/>
    </row>
  </sheetData>
  <mergeCells count="141">
    <mergeCell ref="G40:H40"/>
    <mergeCell ref="G16:H16"/>
    <mergeCell ref="G17:H17"/>
    <mergeCell ref="G18:H18"/>
    <mergeCell ref="G19:H19"/>
    <mergeCell ref="G20:H20"/>
    <mergeCell ref="G21:H21"/>
    <mergeCell ref="G22:H22"/>
    <mergeCell ref="G23:H23"/>
    <mergeCell ref="B26:C26"/>
    <mergeCell ref="B27:C27"/>
    <mergeCell ref="C94:D94"/>
    <mergeCell ref="G94:H94"/>
    <mergeCell ref="C98:D98"/>
    <mergeCell ref="G98:H98"/>
    <mergeCell ref="C99:D99"/>
    <mergeCell ref="G99:H99"/>
    <mergeCell ref="G87:H87"/>
    <mergeCell ref="G89:H89"/>
    <mergeCell ref="C92:D92"/>
    <mergeCell ref="G92:H92"/>
    <mergeCell ref="C93:D93"/>
    <mergeCell ref="G93:H93"/>
    <mergeCell ref="G78:H78"/>
    <mergeCell ref="G79:H79"/>
    <mergeCell ref="G80:H80"/>
    <mergeCell ref="G82:H82"/>
    <mergeCell ref="G84:H84"/>
    <mergeCell ref="G85:H85"/>
    <mergeCell ref="G66:H66"/>
    <mergeCell ref="B67:C67"/>
    <mergeCell ref="G68:H68"/>
    <mergeCell ref="G48:H48"/>
    <mergeCell ref="G70:H70"/>
    <mergeCell ref="C71:D78"/>
    <mergeCell ref="G71:H71"/>
    <mergeCell ref="G72:H72"/>
    <mergeCell ref="G74:H74"/>
    <mergeCell ref="G76:H76"/>
    <mergeCell ref="G77:H77"/>
    <mergeCell ref="B61:C61"/>
    <mergeCell ref="B62:C62"/>
    <mergeCell ref="G62:H62"/>
    <mergeCell ref="B63:C63"/>
    <mergeCell ref="G64:H64"/>
    <mergeCell ref="B65:C65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46:C46"/>
    <mergeCell ref="G43:H43"/>
    <mergeCell ref="G47:H47"/>
    <mergeCell ref="B52:C52"/>
    <mergeCell ref="G52:H52"/>
    <mergeCell ref="B54:C54"/>
    <mergeCell ref="G54:H54"/>
    <mergeCell ref="B47:C47"/>
    <mergeCell ref="B48:C48"/>
    <mergeCell ref="B49:C49"/>
    <mergeCell ref="B50:C50"/>
    <mergeCell ref="B44:C44"/>
    <mergeCell ref="B45:C45"/>
    <mergeCell ref="G49:H49"/>
    <mergeCell ref="G50:H50"/>
    <mergeCell ref="G44:H44"/>
    <mergeCell ref="G45:H45"/>
    <mergeCell ref="G46:H46"/>
    <mergeCell ref="B36:C36"/>
    <mergeCell ref="G31:H31"/>
    <mergeCell ref="B42:C42"/>
    <mergeCell ref="G32:H32"/>
    <mergeCell ref="B43:C43"/>
    <mergeCell ref="G36:H36"/>
    <mergeCell ref="B33:C33"/>
    <mergeCell ref="B34:C34"/>
    <mergeCell ref="B35:C35"/>
    <mergeCell ref="B37:C37"/>
    <mergeCell ref="B31:C31"/>
    <mergeCell ref="B32:C32"/>
    <mergeCell ref="G33:H33"/>
    <mergeCell ref="B39:C39"/>
    <mergeCell ref="B40:C40"/>
    <mergeCell ref="B41:C41"/>
    <mergeCell ref="G41:H41"/>
    <mergeCell ref="G42:H42"/>
    <mergeCell ref="B38:C38"/>
    <mergeCell ref="G34:H34"/>
    <mergeCell ref="G35:H35"/>
    <mergeCell ref="G37:H37"/>
    <mergeCell ref="G38:H38"/>
    <mergeCell ref="G39:H39"/>
    <mergeCell ref="B14:C14"/>
    <mergeCell ref="G14:H14"/>
    <mergeCell ref="B22:C22"/>
    <mergeCell ref="G24:H24"/>
    <mergeCell ref="B30:C30"/>
    <mergeCell ref="G28:H28"/>
    <mergeCell ref="B15:C15"/>
    <mergeCell ref="B16:C16"/>
    <mergeCell ref="B17:C17"/>
    <mergeCell ref="B18:C18"/>
    <mergeCell ref="B28:C28"/>
    <mergeCell ref="B29:C29"/>
    <mergeCell ref="B19:C19"/>
    <mergeCell ref="B20:C20"/>
    <mergeCell ref="B21:C21"/>
    <mergeCell ref="B23:C23"/>
    <mergeCell ref="B24:C24"/>
    <mergeCell ref="B25:C25"/>
    <mergeCell ref="G25:H25"/>
    <mergeCell ref="G26:H26"/>
    <mergeCell ref="G27:H27"/>
    <mergeCell ref="G29:H29"/>
    <mergeCell ref="G30:H30"/>
    <mergeCell ref="G15:H15"/>
    <mergeCell ref="I7:K7"/>
    <mergeCell ref="J8:K8"/>
    <mergeCell ref="B10:C10"/>
    <mergeCell ref="G10:H10"/>
    <mergeCell ref="B12:C12"/>
    <mergeCell ref="G12:H12"/>
    <mergeCell ref="A1:K1"/>
    <mergeCell ref="A3:K3"/>
    <mergeCell ref="A4:K4"/>
    <mergeCell ref="A5:K5"/>
    <mergeCell ref="A6:K6"/>
    <mergeCell ref="A7:A8"/>
    <mergeCell ref="B7:C8"/>
    <mergeCell ref="D7:E7"/>
    <mergeCell ref="F7:F8"/>
    <mergeCell ref="G7:H8"/>
    <mergeCell ref="A2:K2"/>
  </mergeCells>
  <conditionalFormatting sqref="C71:D78">
    <cfRule type="expression" dxfId="1" priority="17">
      <formula>$E$67&lt;&gt;$J$89</formula>
    </cfRule>
    <cfRule type="expression" dxfId="0" priority="18">
      <formula>$D$67&lt;&gt;$I$89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view="pageBreakPreview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4" width="14" style="338" customWidth="1"/>
    <col min="5" max="5" width="13.85546875" style="338" customWidth="1"/>
    <col min="6" max="8" width="12.7109375" style="338" customWidth="1"/>
    <col min="257" max="257" width="4.5703125" customWidth="1"/>
    <col min="258" max="258" width="57.28515625" customWidth="1"/>
    <col min="259" max="259" width="12.7109375" customWidth="1"/>
    <col min="260" max="260" width="14" customWidth="1"/>
    <col min="261" max="261" width="13.85546875" customWidth="1"/>
    <col min="262" max="264" width="12.7109375" customWidth="1"/>
    <col min="513" max="513" width="4.5703125" customWidth="1"/>
    <col min="514" max="514" width="57.28515625" customWidth="1"/>
    <col min="515" max="515" width="12.7109375" customWidth="1"/>
    <col min="516" max="516" width="14" customWidth="1"/>
    <col min="517" max="517" width="13.85546875" customWidth="1"/>
    <col min="518" max="520" width="12.7109375" customWidth="1"/>
    <col min="769" max="769" width="4.5703125" customWidth="1"/>
    <col min="770" max="770" width="57.28515625" customWidth="1"/>
    <col min="771" max="771" width="12.7109375" customWidth="1"/>
    <col min="772" max="772" width="14" customWidth="1"/>
    <col min="773" max="773" width="13.85546875" customWidth="1"/>
    <col min="774" max="776" width="12.7109375" customWidth="1"/>
    <col min="1025" max="1025" width="4.5703125" customWidth="1"/>
    <col min="1026" max="1026" width="57.28515625" customWidth="1"/>
    <col min="1027" max="1027" width="12.7109375" customWidth="1"/>
    <col min="1028" max="1028" width="14" customWidth="1"/>
    <col min="1029" max="1029" width="13.85546875" customWidth="1"/>
    <col min="1030" max="1032" width="12.7109375" customWidth="1"/>
    <col min="1281" max="1281" width="4.5703125" customWidth="1"/>
    <col min="1282" max="1282" width="57.28515625" customWidth="1"/>
    <col min="1283" max="1283" width="12.7109375" customWidth="1"/>
    <col min="1284" max="1284" width="14" customWidth="1"/>
    <col min="1285" max="1285" width="13.85546875" customWidth="1"/>
    <col min="1286" max="1288" width="12.7109375" customWidth="1"/>
    <col min="1537" max="1537" width="4.5703125" customWidth="1"/>
    <col min="1538" max="1538" width="57.28515625" customWidth="1"/>
    <col min="1539" max="1539" width="12.7109375" customWidth="1"/>
    <col min="1540" max="1540" width="14" customWidth="1"/>
    <col min="1541" max="1541" width="13.85546875" customWidth="1"/>
    <col min="1542" max="1544" width="12.7109375" customWidth="1"/>
    <col min="1793" max="1793" width="4.5703125" customWidth="1"/>
    <col min="1794" max="1794" width="57.28515625" customWidth="1"/>
    <col min="1795" max="1795" width="12.7109375" customWidth="1"/>
    <col min="1796" max="1796" width="14" customWidth="1"/>
    <col min="1797" max="1797" width="13.85546875" customWidth="1"/>
    <col min="1798" max="1800" width="12.7109375" customWidth="1"/>
    <col min="2049" max="2049" width="4.5703125" customWidth="1"/>
    <col min="2050" max="2050" width="57.28515625" customWidth="1"/>
    <col min="2051" max="2051" width="12.7109375" customWidth="1"/>
    <col min="2052" max="2052" width="14" customWidth="1"/>
    <col min="2053" max="2053" width="13.85546875" customWidth="1"/>
    <col min="2054" max="2056" width="12.7109375" customWidth="1"/>
    <col min="2305" max="2305" width="4.5703125" customWidth="1"/>
    <col min="2306" max="2306" width="57.28515625" customWidth="1"/>
    <col min="2307" max="2307" width="12.7109375" customWidth="1"/>
    <col min="2308" max="2308" width="14" customWidth="1"/>
    <col min="2309" max="2309" width="13.85546875" customWidth="1"/>
    <col min="2310" max="2312" width="12.7109375" customWidth="1"/>
    <col min="2561" max="2561" width="4.5703125" customWidth="1"/>
    <col min="2562" max="2562" width="57.28515625" customWidth="1"/>
    <col min="2563" max="2563" width="12.7109375" customWidth="1"/>
    <col min="2564" max="2564" width="14" customWidth="1"/>
    <col min="2565" max="2565" width="13.85546875" customWidth="1"/>
    <col min="2566" max="2568" width="12.7109375" customWidth="1"/>
    <col min="2817" max="2817" width="4.5703125" customWidth="1"/>
    <col min="2818" max="2818" width="57.28515625" customWidth="1"/>
    <col min="2819" max="2819" width="12.7109375" customWidth="1"/>
    <col min="2820" max="2820" width="14" customWidth="1"/>
    <col min="2821" max="2821" width="13.85546875" customWidth="1"/>
    <col min="2822" max="2824" width="12.7109375" customWidth="1"/>
    <col min="3073" max="3073" width="4.5703125" customWidth="1"/>
    <col min="3074" max="3074" width="57.28515625" customWidth="1"/>
    <col min="3075" max="3075" width="12.7109375" customWidth="1"/>
    <col min="3076" max="3076" width="14" customWidth="1"/>
    <col min="3077" max="3077" width="13.85546875" customWidth="1"/>
    <col min="3078" max="3080" width="12.7109375" customWidth="1"/>
    <col min="3329" max="3329" width="4.5703125" customWidth="1"/>
    <col min="3330" max="3330" width="57.28515625" customWidth="1"/>
    <col min="3331" max="3331" width="12.7109375" customWidth="1"/>
    <col min="3332" max="3332" width="14" customWidth="1"/>
    <col min="3333" max="3333" width="13.85546875" customWidth="1"/>
    <col min="3334" max="3336" width="12.7109375" customWidth="1"/>
    <col min="3585" max="3585" width="4.5703125" customWidth="1"/>
    <col min="3586" max="3586" width="57.28515625" customWidth="1"/>
    <col min="3587" max="3587" width="12.7109375" customWidth="1"/>
    <col min="3588" max="3588" width="14" customWidth="1"/>
    <col min="3589" max="3589" width="13.85546875" customWidth="1"/>
    <col min="3590" max="3592" width="12.7109375" customWidth="1"/>
    <col min="3841" max="3841" width="4.5703125" customWidth="1"/>
    <col min="3842" max="3842" width="57.28515625" customWidth="1"/>
    <col min="3843" max="3843" width="12.7109375" customWidth="1"/>
    <col min="3844" max="3844" width="14" customWidth="1"/>
    <col min="3845" max="3845" width="13.85546875" customWidth="1"/>
    <col min="3846" max="3848" width="12.7109375" customWidth="1"/>
    <col min="4097" max="4097" width="4.5703125" customWidth="1"/>
    <col min="4098" max="4098" width="57.28515625" customWidth="1"/>
    <col min="4099" max="4099" width="12.7109375" customWidth="1"/>
    <col min="4100" max="4100" width="14" customWidth="1"/>
    <col min="4101" max="4101" width="13.85546875" customWidth="1"/>
    <col min="4102" max="4104" width="12.7109375" customWidth="1"/>
    <col min="4353" max="4353" width="4.5703125" customWidth="1"/>
    <col min="4354" max="4354" width="57.28515625" customWidth="1"/>
    <col min="4355" max="4355" width="12.7109375" customWidth="1"/>
    <col min="4356" max="4356" width="14" customWidth="1"/>
    <col min="4357" max="4357" width="13.85546875" customWidth="1"/>
    <col min="4358" max="4360" width="12.7109375" customWidth="1"/>
    <col min="4609" max="4609" width="4.5703125" customWidth="1"/>
    <col min="4610" max="4610" width="57.28515625" customWidth="1"/>
    <col min="4611" max="4611" width="12.7109375" customWidth="1"/>
    <col min="4612" max="4612" width="14" customWidth="1"/>
    <col min="4613" max="4613" width="13.85546875" customWidth="1"/>
    <col min="4614" max="4616" width="12.7109375" customWidth="1"/>
    <col min="4865" max="4865" width="4.5703125" customWidth="1"/>
    <col min="4866" max="4866" width="57.28515625" customWidth="1"/>
    <col min="4867" max="4867" width="12.7109375" customWidth="1"/>
    <col min="4868" max="4868" width="14" customWidth="1"/>
    <col min="4869" max="4869" width="13.85546875" customWidth="1"/>
    <col min="4870" max="4872" width="12.7109375" customWidth="1"/>
    <col min="5121" max="5121" width="4.5703125" customWidth="1"/>
    <col min="5122" max="5122" width="57.28515625" customWidth="1"/>
    <col min="5123" max="5123" width="12.7109375" customWidth="1"/>
    <col min="5124" max="5124" width="14" customWidth="1"/>
    <col min="5125" max="5125" width="13.85546875" customWidth="1"/>
    <col min="5126" max="5128" width="12.7109375" customWidth="1"/>
    <col min="5377" max="5377" width="4.5703125" customWidth="1"/>
    <col min="5378" max="5378" width="57.28515625" customWidth="1"/>
    <col min="5379" max="5379" width="12.7109375" customWidth="1"/>
    <col min="5380" max="5380" width="14" customWidth="1"/>
    <col min="5381" max="5381" width="13.85546875" customWidth="1"/>
    <col min="5382" max="5384" width="12.7109375" customWidth="1"/>
    <col min="5633" max="5633" width="4.5703125" customWidth="1"/>
    <col min="5634" max="5634" width="57.28515625" customWidth="1"/>
    <col min="5635" max="5635" width="12.7109375" customWidth="1"/>
    <col min="5636" max="5636" width="14" customWidth="1"/>
    <col min="5637" max="5637" width="13.85546875" customWidth="1"/>
    <col min="5638" max="5640" width="12.7109375" customWidth="1"/>
    <col min="5889" max="5889" width="4.5703125" customWidth="1"/>
    <col min="5890" max="5890" width="57.28515625" customWidth="1"/>
    <col min="5891" max="5891" width="12.7109375" customWidth="1"/>
    <col min="5892" max="5892" width="14" customWidth="1"/>
    <col min="5893" max="5893" width="13.85546875" customWidth="1"/>
    <col min="5894" max="5896" width="12.7109375" customWidth="1"/>
    <col min="6145" max="6145" width="4.5703125" customWidth="1"/>
    <col min="6146" max="6146" width="57.28515625" customWidth="1"/>
    <col min="6147" max="6147" width="12.7109375" customWidth="1"/>
    <col min="6148" max="6148" width="14" customWidth="1"/>
    <col min="6149" max="6149" width="13.85546875" customWidth="1"/>
    <col min="6150" max="6152" width="12.7109375" customWidth="1"/>
    <col min="6401" max="6401" width="4.5703125" customWidth="1"/>
    <col min="6402" max="6402" width="57.28515625" customWidth="1"/>
    <col min="6403" max="6403" width="12.7109375" customWidth="1"/>
    <col min="6404" max="6404" width="14" customWidth="1"/>
    <col min="6405" max="6405" width="13.85546875" customWidth="1"/>
    <col min="6406" max="6408" width="12.7109375" customWidth="1"/>
    <col min="6657" max="6657" width="4.5703125" customWidth="1"/>
    <col min="6658" max="6658" width="57.28515625" customWidth="1"/>
    <col min="6659" max="6659" width="12.7109375" customWidth="1"/>
    <col min="6660" max="6660" width="14" customWidth="1"/>
    <col min="6661" max="6661" width="13.85546875" customWidth="1"/>
    <col min="6662" max="6664" width="12.7109375" customWidth="1"/>
    <col min="6913" max="6913" width="4.5703125" customWidth="1"/>
    <col min="6914" max="6914" width="57.28515625" customWidth="1"/>
    <col min="6915" max="6915" width="12.7109375" customWidth="1"/>
    <col min="6916" max="6916" width="14" customWidth="1"/>
    <col min="6917" max="6917" width="13.85546875" customWidth="1"/>
    <col min="6918" max="6920" width="12.7109375" customWidth="1"/>
    <col min="7169" max="7169" width="4.5703125" customWidth="1"/>
    <col min="7170" max="7170" width="57.28515625" customWidth="1"/>
    <col min="7171" max="7171" width="12.7109375" customWidth="1"/>
    <col min="7172" max="7172" width="14" customWidth="1"/>
    <col min="7173" max="7173" width="13.85546875" customWidth="1"/>
    <col min="7174" max="7176" width="12.7109375" customWidth="1"/>
    <col min="7425" max="7425" width="4.5703125" customWidth="1"/>
    <col min="7426" max="7426" width="57.28515625" customWidth="1"/>
    <col min="7427" max="7427" width="12.7109375" customWidth="1"/>
    <col min="7428" max="7428" width="14" customWidth="1"/>
    <col min="7429" max="7429" width="13.85546875" customWidth="1"/>
    <col min="7430" max="7432" width="12.7109375" customWidth="1"/>
    <col min="7681" max="7681" width="4.5703125" customWidth="1"/>
    <col min="7682" max="7682" width="57.28515625" customWidth="1"/>
    <col min="7683" max="7683" width="12.7109375" customWidth="1"/>
    <col min="7684" max="7684" width="14" customWidth="1"/>
    <col min="7685" max="7685" width="13.85546875" customWidth="1"/>
    <col min="7686" max="7688" width="12.7109375" customWidth="1"/>
    <col min="7937" max="7937" width="4.5703125" customWidth="1"/>
    <col min="7938" max="7938" width="57.28515625" customWidth="1"/>
    <col min="7939" max="7939" width="12.7109375" customWidth="1"/>
    <col min="7940" max="7940" width="14" customWidth="1"/>
    <col min="7941" max="7941" width="13.85546875" customWidth="1"/>
    <col min="7942" max="7944" width="12.7109375" customWidth="1"/>
    <col min="8193" max="8193" width="4.5703125" customWidth="1"/>
    <col min="8194" max="8194" width="57.28515625" customWidth="1"/>
    <col min="8195" max="8195" width="12.7109375" customWidth="1"/>
    <col min="8196" max="8196" width="14" customWidth="1"/>
    <col min="8197" max="8197" width="13.85546875" customWidth="1"/>
    <col min="8198" max="8200" width="12.7109375" customWidth="1"/>
    <col min="8449" max="8449" width="4.5703125" customWidth="1"/>
    <col min="8450" max="8450" width="57.28515625" customWidth="1"/>
    <col min="8451" max="8451" width="12.7109375" customWidth="1"/>
    <col min="8452" max="8452" width="14" customWidth="1"/>
    <col min="8453" max="8453" width="13.85546875" customWidth="1"/>
    <col min="8454" max="8456" width="12.7109375" customWidth="1"/>
    <col min="8705" max="8705" width="4.5703125" customWidth="1"/>
    <col min="8706" max="8706" width="57.28515625" customWidth="1"/>
    <col min="8707" max="8707" width="12.7109375" customWidth="1"/>
    <col min="8708" max="8708" width="14" customWidth="1"/>
    <col min="8709" max="8709" width="13.85546875" customWidth="1"/>
    <col min="8710" max="8712" width="12.7109375" customWidth="1"/>
    <col min="8961" max="8961" width="4.5703125" customWidth="1"/>
    <col min="8962" max="8962" width="57.28515625" customWidth="1"/>
    <col min="8963" max="8963" width="12.7109375" customWidth="1"/>
    <col min="8964" max="8964" width="14" customWidth="1"/>
    <col min="8965" max="8965" width="13.85546875" customWidth="1"/>
    <col min="8966" max="8968" width="12.7109375" customWidth="1"/>
    <col min="9217" max="9217" width="4.5703125" customWidth="1"/>
    <col min="9218" max="9218" width="57.28515625" customWidth="1"/>
    <col min="9219" max="9219" width="12.7109375" customWidth="1"/>
    <col min="9220" max="9220" width="14" customWidth="1"/>
    <col min="9221" max="9221" width="13.85546875" customWidth="1"/>
    <col min="9222" max="9224" width="12.7109375" customWidth="1"/>
    <col min="9473" max="9473" width="4.5703125" customWidth="1"/>
    <col min="9474" max="9474" width="57.28515625" customWidth="1"/>
    <col min="9475" max="9475" width="12.7109375" customWidth="1"/>
    <col min="9476" max="9476" width="14" customWidth="1"/>
    <col min="9477" max="9477" width="13.85546875" customWidth="1"/>
    <col min="9478" max="9480" width="12.7109375" customWidth="1"/>
    <col min="9729" max="9729" width="4.5703125" customWidth="1"/>
    <col min="9730" max="9730" width="57.28515625" customWidth="1"/>
    <col min="9731" max="9731" width="12.7109375" customWidth="1"/>
    <col min="9732" max="9732" width="14" customWidth="1"/>
    <col min="9733" max="9733" width="13.85546875" customWidth="1"/>
    <col min="9734" max="9736" width="12.7109375" customWidth="1"/>
    <col min="9985" max="9985" width="4.5703125" customWidth="1"/>
    <col min="9986" max="9986" width="57.28515625" customWidth="1"/>
    <col min="9987" max="9987" width="12.7109375" customWidth="1"/>
    <col min="9988" max="9988" width="14" customWidth="1"/>
    <col min="9989" max="9989" width="13.85546875" customWidth="1"/>
    <col min="9990" max="9992" width="12.7109375" customWidth="1"/>
    <col min="10241" max="10241" width="4.5703125" customWidth="1"/>
    <col min="10242" max="10242" width="57.28515625" customWidth="1"/>
    <col min="10243" max="10243" width="12.7109375" customWidth="1"/>
    <col min="10244" max="10244" width="14" customWidth="1"/>
    <col min="10245" max="10245" width="13.85546875" customWidth="1"/>
    <col min="10246" max="10248" width="12.7109375" customWidth="1"/>
    <col min="10497" max="10497" width="4.5703125" customWidth="1"/>
    <col min="10498" max="10498" width="57.28515625" customWidth="1"/>
    <col min="10499" max="10499" width="12.7109375" customWidth="1"/>
    <col min="10500" max="10500" width="14" customWidth="1"/>
    <col min="10501" max="10501" width="13.85546875" customWidth="1"/>
    <col min="10502" max="10504" width="12.7109375" customWidth="1"/>
    <col min="10753" max="10753" width="4.5703125" customWidth="1"/>
    <col min="10754" max="10754" width="57.28515625" customWidth="1"/>
    <col min="10755" max="10755" width="12.7109375" customWidth="1"/>
    <col min="10756" max="10756" width="14" customWidth="1"/>
    <col min="10757" max="10757" width="13.85546875" customWidth="1"/>
    <col min="10758" max="10760" width="12.7109375" customWidth="1"/>
    <col min="11009" max="11009" width="4.5703125" customWidth="1"/>
    <col min="11010" max="11010" width="57.28515625" customWidth="1"/>
    <col min="11011" max="11011" width="12.7109375" customWidth="1"/>
    <col min="11012" max="11012" width="14" customWidth="1"/>
    <col min="11013" max="11013" width="13.85546875" customWidth="1"/>
    <col min="11014" max="11016" width="12.7109375" customWidth="1"/>
    <col min="11265" max="11265" width="4.5703125" customWidth="1"/>
    <col min="11266" max="11266" width="57.28515625" customWidth="1"/>
    <col min="11267" max="11267" width="12.7109375" customWidth="1"/>
    <col min="11268" max="11268" width="14" customWidth="1"/>
    <col min="11269" max="11269" width="13.85546875" customWidth="1"/>
    <col min="11270" max="11272" width="12.7109375" customWidth="1"/>
    <col min="11521" max="11521" width="4.5703125" customWidth="1"/>
    <col min="11522" max="11522" width="57.28515625" customWidth="1"/>
    <col min="11523" max="11523" width="12.7109375" customWidth="1"/>
    <col min="11524" max="11524" width="14" customWidth="1"/>
    <col min="11525" max="11525" width="13.85546875" customWidth="1"/>
    <col min="11526" max="11528" width="12.7109375" customWidth="1"/>
    <col min="11777" max="11777" width="4.5703125" customWidth="1"/>
    <col min="11778" max="11778" width="57.28515625" customWidth="1"/>
    <col min="11779" max="11779" width="12.7109375" customWidth="1"/>
    <col min="11780" max="11780" width="14" customWidth="1"/>
    <col min="11781" max="11781" width="13.85546875" customWidth="1"/>
    <col min="11782" max="11784" width="12.7109375" customWidth="1"/>
    <col min="12033" max="12033" width="4.5703125" customWidth="1"/>
    <col min="12034" max="12034" width="57.28515625" customWidth="1"/>
    <col min="12035" max="12035" width="12.7109375" customWidth="1"/>
    <col min="12036" max="12036" width="14" customWidth="1"/>
    <col min="12037" max="12037" width="13.85546875" customWidth="1"/>
    <col min="12038" max="12040" width="12.7109375" customWidth="1"/>
    <col min="12289" max="12289" width="4.5703125" customWidth="1"/>
    <col min="12290" max="12290" width="57.28515625" customWidth="1"/>
    <col min="12291" max="12291" width="12.7109375" customWidth="1"/>
    <col min="12292" max="12292" width="14" customWidth="1"/>
    <col min="12293" max="12293" width="13.85546875" customWidth="1"/>
    <col min="12294" max="12296" width="12.7109375" customWidth="1"/>
    <col min="12545" max="12545" width="4.5703125" customWidth="1"/>
    <col min="12546" max="12546" width="57.28515625" customWidth="1"/>
    <col min="12547" max="12547" width="12.7109375" customWidth="1"/>
    <col min="12548" max="12548" width="14" customWidth="1"/>
    <col min="12549" max="12549" width="13.85546875" customWidth="1"/>
    <col min="12550" max="12552" width="12.7109375" customWidth="1"/>
    <col min="12801" max="12801" width="4.5703125" customWidth="1"/>
    <col min="12802" max="12802" width="57.28515625" customWidth="1"/>
    <col min="12803" max="12803" width="12.7109375" customWidth="1"/>
    <col min="12804" max="12804" width="14" customWidth="1"/>
    <col min="12805" max="12805" width="13.85546875" customWidth="1"/>
    <col min="12806" max="12808" width="12.7109375" customWidth="1"/>
    <col min="13057" max="13057" width="4.5703125" customWidth="1"/>
    <col min="13058" max="13058" width="57.28515625" customWidth="1"/>
    <col min="13059" max="13059" width="12.7109375" customWidth="1"/>
    <col min="13060" max="13060" width="14" customWidth="1"/>
    <col min="13061" max="13061" width="13.85546875" customWidth="1"/>
    <col min="13062" max="13064" width="12.7109375" customWidth="1"/>
    <col min="13313" max="13313" width="4.5703125" customWidth="1"/>
    <col min="13314" max="13314" width="57.28515625" customWidth="1"/>
    <col min="13315" max="13315" width="12.7109375" customWidth="1"/>
    <col min="13316" max="13316" width="14" customWidth="1"/>
    <col min="13317" max="13317" width="13.85546875" customWidth="1"/>
    <col min="13318" max="13320" width="12.7109375" customWidth="1"/>
    <col min="13569" max="13569" width="4.5703125" customWidth="1"/>
    <col min="13570" max="13570" width="57.28515625" customWidth="1"/>
    <col min="13571" max="13571" width="12.7109375" customWidth="1"/>
    <col min="13572" max="13572" width="14" customWidth="1"/>
    <col min="13573" max="13573" width="13.85546875" customWidth="1"/>
    <col min="13574" max="13576" width="12.7109375" customWidth="1"/>
    <col min="13825" max="13825" width="4.5703125" customWidth="1"/>
    <col min="13826" max="13826" width="57.28515625" customWidth="1"/>
    <col min="13827" max="13827" width="12.7109375" customWidth="1"/>
    <col min="13828" max="13828" width="14" customWidth="1"/>
    <col min="13829" max="13829" width="13.85546875" customWidth="1"/>
    <col min="13830" max="13832" width="12.7109375" customWidth="1"/>
    <col min="14081" max="14081" width="4.5703125" customWidth="1"/>
    <col min="14082" max="14082" width="57.28515625" customWidth="1"/>
    <col min="14083" max="14083" width="12.7109375" customWidth="1"/>
    <col min="14084" max="14084" width="14" customWidth="1"/>
    <col min="14085" max="14085" width="13.85546875" customWidth="1"/>
    <col min="14086" max="14088" width="12.7109375" customWidth="1"/>
    <col min="14337" max="14337" width="4.5703125" customWidth="1"/>
    <col min="14338" max="14338" width="57.28515625" customWidth="1"/>
    <col min="14339" max="14339" width="12.7109375" customWidth="1"/>
    <col min="14340" max="14340" width="14" customWidth="1"/>
    <col min="14341" max="14341" width="13.85546875" customWidth="1"/>
    <col min="14342" max="14344" width="12.7109375" customWidth="1"/>
    <col min="14593" max="14593" width="4.5703125" customWidth="1"/>
    <col min="14594" max="14594" width="57.28515625" customWidth="1"/>
    <col min="14595" max="14595" width="12.7109375" customWidth="1"/>
    <col min="14596" max="14596" width="14" customWidth="1"/>
    <col min="14597" max="14597" width="13.85546875" customWidth="1"/>
    <col min="14598" max="14600" width="12.7109375" customWidth="1"/>
    <col min="14849" max="14849" width="4.5703125" customWidth="1"/>
    <col min="14850" max="14850" width="57.28515625" customWidth="1"/>
    <col min="14851" max="14851" width="12.7109375" customWidth="1"/>
    <col min="14852" max="14852" width="14" customWidth="1"/>
    <col min="14853" max="14853" width="13.85546875" customWidth="1"/>
    <col min="14854" max="14856" width="12.7109375" customWidth="1"/>
    <col min="15105" max="15105" width="4.5703125" customWidth="1"/>
    <col min="15106" max="15106" width="57.28515625" customWidth="1"/>
    <col min="15107" max="15107" width="12.7109375" customWidth="1"/>
    <col min="15108" max="15108" width="14" customWidth="1"/>
    <col min="15109" max="15109" width="13.85546875" customWidth="1"/>
    <col min="15110" max="15112" width="12.7109375" customWidth="1"/>
    <col min="15361" max="15361" width="4.5703125" customWidth="1"/>
    <col min="15362" max="15362" width="57.28515625" customWidth="1"/>
    <col min="15363" max="15363" width="12.7109375" customWidth="1"/>
    <col min="15364" max="15364" width="14" customWidth="1"/>
    <col min="15365" max="15365" width="13.85546875" customWidth="1"/>
    <col min="15366" max="15368" width="12.7109375" customWidth="1"/>
    <col min="15617" max="15617" width="4.5703125" customWidth="1"/>
    <col min="15618" max="15618" width="57.28515625" customWidth="1"/>
    <col min="15619" max="15619" width="12.7109375" customWidth="1"/>
    <col min="15620" max="15620" width="14" customWidth="1"/>
    <col min="15621" max="15621" width="13.85546875" customWidth="1"/>
    <col min="15622" max="15624" width="12.7109375" customWidth="1"/>
    <col min="15873" max="15873" width="4.5703125" customWidth="1"/>
    <col min="15874" max="15874" width="57.28515625" customWidth="1"/>
    <col min="15875" max="15875" width="12.7109375" customWidth="1"/>
    <col min="15876" max="15876" width="14" customWidth="1"/>
    <col min="15877" max="15877" width="13.85546875" customWidth="1"/>
    <col min="15878" max="15880" width="12.7109375" customWidth="1"/>
    <col min="16129" max="16129" width="4.5703125" customWidth="1"/>
    <col min="16130" max="16130" width="57.28515625" customWidth="1"/>
    <col min="16131" max="16131" width="12.7109375" customWidth="1"/>
    <col min="16132" max="16132" width="14" customWidth="1"/>
    <col min="16133" max="16133" width="13.85546875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331</v>
      </c>
      <c r="B3" s="405"/>
      <c r="C3" s="405"/>
      <c r="D3" s="405"/>
      <c r="E3" s="405"/>
      <c r="F3" s="405"/>
      <c r="G3" s="405"/>
      <c r="H3" s="405"/>
    </row>
    <row r="4" spans="1:8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06" t="s">
        <v>333</v>
      </c>
      <c r="B6" s="406"/>
      <c r="C6" s="406"/>
      <c r="D6" s="406"/>
      <c r="E6" s="406"/>
      <c r="F6" s="406"/>
      <c r="G6" s="406"/>
      <c r="H6" s="406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27.7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1.2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431"/>
      <c r="B10" s="432"/>
      <c r="C10" s="433"/>
      <c r="D10" s="433"/>
      <c r="E10" s="433"/>
      <c r="F10" s="433"/>
      <c r="G10" s="433"/>
      <c r="H10" s="433"/>
    </row>
    <row r="11" spans="1:8" ht="15" customHeight="1">
      <c r="A11" s="355" t="s">
        <v>394</v>
      </c>
      <c r="B11" s="356"/>
      <c r="C11" s="415">
        <v>0</v>
      </c>
      <c r="D11" s="415">
        <v>0</v>
      </c>
      <c r="E11" s="415">
        <v>0</v>
      </c>
      <c r="F11" s="415">
        <v>0</v>
      </c>
      <c r="G11" s="415">
        <v>0</v>
      </c>
      <c r="H11" s="415">
        <v>0</v>
      </c>
    </row>
    <row r="12" spans="1:8" ht="15" customHeight="1">
      <c r="A12" s="360"/>
      <c r="B12" s="417" t="s">
        <v>395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</row>
    <row r="13" spans="1:8" ht="15" customHeight="1">
      <c r="A13" s="360"/>
      <c r="B13" s="417" t="s">
        <v>396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8" ht="15" customHeight="1">
      <c r="A14" s="360"/>
      <c r="B14" s="417" t="s">
        <v>397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8" ht="20.25" customHeight="1">
      <c r="A15" s="360"/>
      <c r="B15" s="417" t="s">
        <v>398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</row>
    <row r="16" spans="1:8" ht="21" customHeight="1">
      <c r="A16" s="360"/>
      <c r="B16" s="417" t="s">
        <v>399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</row>
    <row r="17" spans="1:8" ht="15" customHeight="1">
      <c r="A17" s="360"/>
      <c r="B17" s="417" t="s">
        <v>400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</row>
    <row r="18" spans="1:8" ht="15" customHeight="1">
      <c r="A18" s="421"/>
      <c r="B18" s="422" t="s">
        <v>401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</row>
    <row r="19" spans="1:8" ht="15" customHeight="1">
      <c r="A19" s="355" t="s">
        <v>402</v>
      </c>
      <c r="B19" s="356"/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</row>
    <row r="20" spans="1:8" ht="15" customHeight="1">
      <c r="A20" s="360"/>
      <c r="B20" s="417" t="s">
        <v>403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</row>
    <row r="21" spans="1:8" ht="15" customHeight="1">
      <c r="A21" s="360"/>
      <c r="B21" s="417" t="s">
        <v>404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</row>
    <row r="22" spans="1:8" ht="15" customHeight="1">
      <c r="A22" s="421"/>
      <c r="B22" s="422" t="s">
        <v>405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</row>
    <row r="23" spans="1:8" ht="15" customHeight="1">
      <c r="A23" s="355" t="s">
        <v>406</v>
      </c>
      <c r="B23" s="356"/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</row>
    <row r="24" spans="1:8" ht="15" customHeight="1">
      <c r="A24" s="360"/>
      <c r="B24" s="417" t="s">
        <v>407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</row>
    <row r="25" spans="1:8" ht="15" customHeight="1">
      <c r="A25" s="360"/>
      <c r="B25" s="417" t="s">
        <v>408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>
      <c r="A26" s="360"/>
      <c r="B26" s="417" t="s">
        <v>409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>
      <c r="A27" s="360"/>
      <c r="B27" s="417" t="s">
        <v>410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</row>
    <row r="28" spans="1:8" ht="15" customHeight="1">
      <c r="A28" s="360"/>
      <c r="B28" s="417" t="s">
        <v>411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</row>
    <row r="29" spans="1:8" ht="15" customHeight="1">
      <c r="A29" s="360"/>
      <c r="B29" s="417" t="s">
        <v>412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</row>
    <row r="30" spans="1:8" ht="15" customHeight="1">
      <c r="A30" s="360"/>
      <c r="B30" s="417" t="s">
        <v>413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</row>
    <row r="31" spans="1:8" ht="15" customHeight="1">
      <c r="A31" s="360"/>
      <c r="B31" s="417"/>
      <c r="C31" s="415"/>
      <c r="D31" s="415"/>
      <c r="E31" s="415"/>
      <c r="F31" s="415"/>
      <c r="G31" s="415"/>
      <c r="H31" s="415"/>
    </row>
    <row r="32" spans="1:8" ht="15" customHeight="1">
      <c r="A32" s="360"/>
      <c r="B32" s="417"/>
      <c r="C32" s="415"/>
      <c r="D32" s="415"/>
      <c r="E32" s="415"/>
      <c r="F32" s="415"/>
      <c r="G32" s="415"/>
      <c r="H32" s="415"/>
    </row>
    <row r="33" spans="1:8" s="423" customFormat="1" ht="20.100000000000001" customHeight="1">
      <c r="A33" s="360"/>
      <c r="B33" s="417"/>
      <c r="C33" s="415"/>
      <c r="D33" s="415"/>
      <c r="E33" s="415"/>
      <c r="F33" s="415"/>
      <c r="G33" s="415"/>
      <c r="H33" s="415"/>
    </row>
    <row r="34" spans="1:8">
      <c r="A34" s="424"/>
      <c r="B34" s="425" t="s">
        <v>414</v>
      </c>
      <c r="C34" s="426">
        <f t="shared" ref="C34:H34" si="0">SUM(C11+C19+C23)</f>
        <v>0</v>
      </c>
      <c r="D34" s="426">
        <f t="shared" si="0"/>
        <v>0</v>
      </c>
      <c r="E34" s="426">
        <f t="shared" si="0"/>
        <v>0</v>
      </c>
      <c r="F34" s="426">
        <f t="shared" si="0"/>
        <v>0</v>
      </c>
      <c r="G34" s="426">
        <f t="shared" si="0"/>
        <v>0</v>
      </c>
      <c r="H34" s="426">
        <f t="shared" si="0"/>
        <v>0</v>
      </c>
    </row>
    <row r="35" spans="1:8">
      <c r="C35" s="428"/>
      <c r="D35" s="428"/>
      <c r="E35" s="428"/>
      <c r="F35" s="428"/>
      <c r="G35" s="428"/>
      <c r="H35" s="428"/>
    </row>
    <row r="36" spans="1:8">
      <c r="C36" s="429"/>
      <c r="D36" s="429"/>
      <c r="E36" s="429"/>
      <c r="F36" s="429"/>
      <c r="G36" s="429"/>
      <c r="H36" s="429"/>
    </row>
    <row r="37" spans="1:8">
      <c r="C37" s="429"/>
      <c r="D37" s="429"/>
      <c r="E37" s="429"/>
      <c r="F37" s="429"/>
      <c r="G37" s="429"/>
      <c r="H37" s="429"/>
    </row>
    <row r="39" spans="1:8">
      <c r="C39" s="429"/>
      <c r="D39" s="429"/>
      <c r="E39" s="429"/>
      <c r="F39" s="429"/>
      <c r="G39" s="429"/>
      <c r="H39" s="429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topLeftCell="A7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4" width="14.28515625" style="338" customWidth="1"/>
    <col min="5" max="5" width="14" style="338" customWidth="1"/>
    <col min="6" max="8" width="12.7109375" style="338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27.7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355" t="s">
        <v>416</v>
      </c>
      <c r="B10" s="356"/>
      <c r="C10" s="415">
        <f>+C11+C19+C29+'[2]EAPED E COG (2)'!C11+'[2]EAPED E COG (2)'!C21+'[2]EAPED E COG (2)'!C31+'[2]EAPED E COG (3)'!C11+'[2]EAPED E COG (3)'!C19+'[2]EAPED E COG (3)'!C23</f>
        <v>0</v>
      </c>
      <c r="D10" s="415">
        <f>+D11+D19+D29+'[2]EAPED E COG (2)'!D11+'[2]EAPED E COG (2)'!D21+'[2]EAPED E COG (2)'!D31+'[2]EAPED E COG (3)'!D11+'[2]EAPED E COG (3)'!D19+'[2]EAPED E COG (3)'!D23</f>
        <v>110060.71</v>
      </c>
      <c r="E10" s="415">
        <f>+E11+E19+E29+'[2]EAPED E COG (2)'!E11+'[2]EAPED E COG (2)'!E21+'[2]EAPED E COG (2)'!E31+'[2]EAPED E COG (3)'!E11+'[2]EAPED E COG (3)'!E19+'[2]EAPED E COG (3)'!E23</f>
        <v>110060.71</v>
      </c>
      <c r="F10" s="415">
        <f>+F11+F19+F29+'[2]EAPED E COG (2)'!F11+'[2]EAPED E COG (2)'!F21+'[2]EAPED E COG (2)'!F31+'[2]EAPED E COG (3)'!F11+'[2]EAPED E COG (3)'!F19+'[2]EAPED E COG (3)'!F23</f>
        <v>110060.71</v>
      </c>
      <c r="G10" s="415">
        <f>+G11+G19+G29+'[2]EAPED E COG (2)'!G11+'[2]EAPED E COG (2)'!G21+'[2]EAPED E COG (2)'!G31+'[2]EAPED E COG (3)'!G11+'[2]EAPED E COG (3)'!G19+'[2]EAPED E COG (3)'!G23</f>
        <v>109890</v>
      </c>
      <c r="H10" s="415">
        <f>+H11+H19+H29+'[2]EAPED E COG (2)'!H11+'[2]EAPED E COG (2)'!H21+'[2]EAPED E COG (2)'!H31+'[2]EAPED E COG (3)'!H11+'[2]EAPED E COG (3)'!H19+'[2]EAPED E COG (3)'!H23</f>
        <v>0</v>
      </c>
    </row>
    <row r="11" spans="1:8" ht="15" customHeight="1">
      <c r="A11" s="355" t="s">
        <v>340</v>
      </c>
      <c r="B11" s="356"/>
      <c r="C11" s="415">
        <v>0</v>
      </c>
      <c r="D11" s="415">
        <v>0</v>
      </c>
      <c r="E11" s="415">
        <v>0</v>
      </c>
      <c r="F11" s="415">
        <v>0</v>
      </c>
      <c r="G11" s="415">
        <v>0</v>
      </c>
      <c r="H11" s="415">
        <v>0</v>
      </c>
    </row>
    <row r="12" spans="1:8" ht="15" customHeight="1">
      <c r="A12" s="360"/>
      <c r="B12" s="417" t="s">
        <v>341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</row>
    <row r="13" spans="1:8" ht="15" customHeight="1">
      <c r="A13" s="360"/>
      <c r="B13" s="417" t="s">
        <v>342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8" ht="15" customHeight="1">
      <c r="A14" s="360"/>
      <c r="B14" s="417" t="s">
        <v>343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8" ht="15" customHeight="1">
      <c r="A15" s="360"/>
      <c r="B15" s="417" t="s">
        <v>344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</row>
    <row r="16" spans="1:8" ht="15" customHeight="1">
      <c r="A16" s="360"/>
      <c r="B16" s="417" t="s">
        <v>345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</row>
    <row r="17" spans="1:8" ht="15" customHeight="1">
      <c r="A17" s="360"/>
      <c r="B17" s="417" t="s">
        <v>346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</row>
    <row r="18" spans="1:8" ht="15" customHeight="1">
      <c r="A18" s="360"/>
      <c r="B18" s="417" t="s">
        <v>347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</row>
    <row r="19" spans="1:8" ht="15" customHeight="1">
      <c r="A19" s="355" t="s">
        <v>348</v>
      </c>
      <c r="B19" s="356"/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</row>
    <row r="20" spans="1:8" ht="21.75" customHeight="1">
      <c r="A20" s="360"/>
      <c r="B20" s="417" t="s">
        <v>349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</row>
    <row r="21" spans="1:8" ht="15" customHeight="1">
      <c r="A21" s="360"/>
      <c r="B21" s="417" t="s">
        <v>350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</row>
    <row r="22" spans="1:8" ht="15" customHeight="1">
      <c r="A22" s="360"/>
      <c r="B22" s="417" t="s">
        <v>351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</row>
    <row r="23" spans="1:8" ht="15" customHeight="1">
      <c r="A23" s="360"/>
      <c r="B23" s="417" t="s">
        <v>352</v>
      </c>
      <c r="C23" s="435">
        <v>0</v>
      </c>
      <c r="D23" s="435">
        <v>0</v>
      </c>
      <c r="E23" s="435">
        <v>0</v>
      </c>
      <c r="F23" s="435">
        <v>0</v>
      </c>
      <c r="G23" s="435">
        <v>0</v>
      </c>
      <c r="H23" s="435">
        <v>0</v>
      </c>
    </row>
    <row r="24" spans="1:8" ht="15" customHeight="1">
      <c r="A24" s="360"/>
      <c r="B24" s="417" t="s">
        <v>353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</row>
    <row r="25" spans="1:8" ht="15" customHeight="1">
      <c r="A25" s="360"/>
      <c r="B25" s="417" t="s">
        <v>354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>
      <c r="A26" s="360"/>
      <c r="B26" s="417" t="s">
        <v>355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>
      <c r="A27" s="360"/>
      <c r="B27" s="417" t="s">
        <v>356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</row>
    <row r="28" spans="1:8" ht="15" customHeight="1">
      <c r="A28" s="360"/>
      <c r="B28" s="417" t="s">
        <v>357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</row>
    <row r="29" spans="1:8" ht="15" customHeight="1">
      <c r="A29" s="355" t="s">
        <v>358</v>
      </c>
      <c r="B29" s="356"/>
      <c r="C29" s="415">
        <v>0</v>
      </c>
      <c r="D29" s="415">
        <v>0</v>
      </c>
      <c r="E29" s="415">
        <v>0</v>
      </c>
      <c r="F29" s="415">
        <v>0</v>
      </c>
      <c r="G29" s="415">
        <v>0</v>
      </c>
      <c r="H29" s="415">
        <v>0</v>
      </c>
    </row>
    <row r="30" spans="1:8" ht="15" customHeight="1">
      <c r="A30" s="360"/>
      <c r="B30" s="417" t="s">
        <v>359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</row>
    <row r="31" spans="1:8" ht="15" customHeight="1">
      <c r="A31" s="360"/>
      <c r="B31" s="417" t="s">
        <v>360</v>
      </c>
      <c r="C31" s="435">
        <v>0</v>
      </c>
      <c r="D31" s="435">
        <v>0</v>
      </c>
      <c r="E31" s="435">
        <v>0</v>
      </c>
      <c r="F31" s="435">
        <v>0</v>
      </c>
      <c r="G31" s="435">
        <v>0</v>
      </c>
      <c r="H31" s="435">
        <v>0</v>
      </c>
    </row>
    <row r="32" spans="1:8" ht="15" customHeight="1">
      <c r="A32" s="360"/>
      <c r="B32" s="417" t="s">
        <v>361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  <c r="H32" s="435">
        <v>0</v>
      </c>
    </row>
    <row r="33" spans="1:8" ht="15" customHeight="1">
      <c r="A33" s="360"/>
      <c r="B33" s="417" t="s">
        <v>362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  <c r="H33" s="435">
        <v>0</v>
      </c>
    </row>
    <row r="34" spans="1:8" ht="15" customHeight="1">
      <c r="A34" s="360"/>
      <c r="B34" s="417" t="s">
        <v>363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  <c r="H34" s="435">
        <v>0</v>
      </c>
    </row>
    <row r="35" spans="1:8" ht="15" customHeight="1">
      <c r="A35" s="360"/>
      <c r="B35" s="417" t="s">
        <v>364</v>
      </c>
      <c r="C35" s="435">
        <v>0</v>
      </c>
      <c r="D35" s="435">
        <v>0</v>
      </c>
      <c r="E35" s="435">
        <v>0</v>
      </c>
      <c r="F35" s="435">
        <v>0</v>
      </c>
      <c r="G35" s="435">
        <v>0</v>
      </c>
      <c r="H35" s="435">
        <v>0</v>
      </c>
    </row>
    <row r="36" spans="1:8" ht="15" customHeight="1">
      <c r="A36" s="360"/>
      <c r="B36" s="417" t="s">
        <v>365</v>
      </c>
      <c r="C36" s="435">
        <v>0</v>
      </c>
      <c r="D36" s="435">
        <v>0</v>
      </c>
      <c r="E36" s="435">
        <v>0</v>
      </c>
      <c r="F36" s="435">
        <v>0</v>
      </c>
      <c r="G36" s="435">
        <v>0</v>
      </c>
      <c r="H36" s="435">
        <v>0</v>
      </c>
    </row>
    <row r="37" spans="1:8" ht="15" customHeight="1">
      <c r="A37" s="360"/>
      <c r="B37" s="417" t="s">
        <v>366</v>
      </c>
      <c r="C37" s="435">
        <v>0</v>
      </c>
      <c r="D37" s="435">
        <v>0</v>
      </c>
      <c r="E37" s="435">
        <v>0</v>
      </c>
      <c r="F37" s="435">
        <v>0</v>
      </c>
      <c r="G37" s="435">
        <v>0</v>
      </c>
      <c r="H37" s="435">
        <v>0</v>
      </c>
    </row>
    <row r="38" spans="1:8" ht="15" customHeight="1">
      <c r="A38" s="421"/>
      <c r="B38" s="422" t="s">
        <v>367</v>
      </c>
      <c r="C38" s="435">
        <v>0</v>
      </c>
      <c r="D38" s="435">
        <v>0</v>
      </c>
      <c r="E38" s="435">
        <v>0</v>
      </c>
      <c r="F38" s="435">
        <v>0</v>
      </c>
      <c r="G38" s="435">
        <v>0</v>
      </c>
      <c r="H38" s="435">
        <v>0</v>
      </c>
    </row>
    <row r="39" spans="1:8">
      <c r="A39" s="424"/>
      <c r="B39" s="425" t="s">
        <v>415</v>
      </c>
      <c r="C39" s="426">
        <f>+C11+C19+C29</f>
        <v>0</v>
      </c>
      <c r="D39" s="426">
        <f>+D11+D19+D29</f>
        <v>0</v>
      </c>
      <c r="E39" s="426">
        <f>+E11+E19+E29</f>
        <v>0</v>
      </c>
      <c r="F39" s="426">
        <f>+F11+F19+F29</f>
        <v>0</v>
      </c>
      <c r="G39" s="426">
        <f>+G11+G19+G29</f>
        <v>0</v>
      </c>
      <c r="H39" s="426">
        <f>+H11+H19+H29</f>
        <v>0</v>
      </c>
    </row>
    <row r="40" spans="1:8">
      <c r="C40" s="429"/>
      <c r="D40" s="429"/>
      <c r="E40" s="429"/>
      <c r="F40" s="429"/>
      <c r="G40" s="429"/>
      <c r="H40" s="429"/>
    </row>
    <row r="41" spans="1:8">
      <c r="C41" s="429"/>
      <c r="D41" s="429"/>
      <c r="E41" s="429"/>
      <c r="F41" s="429"/>
      <c r="G41" s="429"/>
      <c r="H41" s="429"/>
    </row>
    <row r="43" spans="1:8">
      <c r="C43" s="429"/>
      <c r="D43" s="429"/>
      <c r="E43" s="429"/>
      <c r="F43" s="429"/>
      <c r="G43" s="429"/>
      <c r="H43" s="429"/>
    </row>
  </sheetData>
  <mergeCells count="13">
    <mergeCell ref="A10:B10"/>
    <mergeCell ref="A11:B11"/>
    <mergeCell ref="A19:B19"/>
    <mergeCell ref="A29:B29"/>
    <mergeCell ref="A1:H1"/>
    <mergeCell ref="A3:H3"/>
    <mergeCell ref="A4:H4"/>
    <mergeCell ref="A7:B9"/>
    <mergeCell ref="C7:G7"/>
    <mergeCell ref="H7:H8"/>
    <mergeCell ref="A5:H5"/>
    <mergeCell ref="A6:H6"/>
    <mergeCell ref="A2:H2"/>
  </mergeCells>
  <printOptions horizontalCentered="1"/>
  <pageMargins left="0.23622047244094491" right="0.23622047244094491" top="0.74803149606299213" bottom="0.74803149606299213" header="0" footer="0"/>
  <pageSetup scale="85" orientation="landscape" horizontalDpi="300" verticalDpi="300" r:id="rId1"/>
  <headerFooter>
    <oddFooter>&amp;R&amp;8LDF /6.&amp;P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4" width="13.7109375" style="338" customWidth="1"/>
    <col min="5" max="5" width="13.5703125" style="338" customWidth="1"/>
    <col min="6" max="8" width="12.7109375" style="338" customWidth="1"/>
    <col min="257" max="257" width="4.5703125" customWidth="1"/>
    <col min="258" max="258" width="57.28515625" customWidth="1"/>
    <col min="259" max="259" width="12.7109375" customWidth="1"/>
    <col min="260" max="260" width="13.7109375" customWidth="1"/>
    <col min="261" max="261" width="13.5703125" customWidth="1"/>
    <col min="262" max="264" width="12.7109375" customWidth="1"/>
    <col min="513" max="513" width="4.5703125" customWidth="1"/>
    <col min="514" max="514" width="57.28515625" customWidth="1"/>
    <col min="515" max="515" width="12.7109375" customWidth="1"/>
    <col min="516" max="516" width="13.7109375" customWidth="1"/>
    <col min="517" max="517" width="13.5703125" customWidth="1"/>
    <col min="518" max="520" width="12.7109375" customWidth="1"/>
    <col min="769" max="769" width="4.5703125" customWidth="1"/>
    <col min="770" max="770" width="57.28515625" customWidth="1"/>
    <col min="771" max="771" width="12.7109375" customWidth="1"/>
    <col min="772" max="772" width="13.7109375" customWidth="1"/>
    <col min="773" max="773" width="13.5703125" customWidth="1"/>
    <col min="774" max="776" width="12.7109375" customWidth="1"/>
    <col min="1025" max="1025" width="4.5703125" customWidth="1"/>
    <col min="1026" max="1026" width="57.28515625" customWidth="1"/>
    <col min="1027" max="1027" width="12.7109375" customWidth="1"/>
    <col min="1028" max="1028" width="13.7109375" customWidth="1"/>
    <col min="1029" max="1029" width="13.5703125" customWidth="1"/>
    <col min="1030" max="1032" width="12.7109375" customWidth="1"/>
    <col min="1281" max="1281" width="4.5703125" customWidth="1"/>
    <col min="1282" max="1282" width="57.28515625" customWidth="1"/>
    <col min="1283" max="1283" width="12.7109375" customWidth="1"/>
    <col min="1284" max="1284" width="13.7109375" customWidth="1"/>
    <col min="1285" max="1285" width="13.5703125" customWidth="1"/>
    <col min="1286" max="1288" width="12.7109375" customWidth="1"/>
    <col min="1537" max="1537" width="4.5703125" customWidth="1"/>
    <col min="1538" max="1538" width="57.28515625" customWidth="1"/>
    <col min="1539" max="1539" width="12.7109375" customWidth="1"/>
    <col min="1540" max="1540" width="13.7109375" customWidth="1"/>
    <col min="1541" max="1541" width="13.5703125" customWidth="1"/>
    <col min="1542" max="1544" width="12.7109375" customWidth="1"/>
    <col min="1793" max="1793" width="4.5703125" customWidth="1"/>
    <col min="1794" max="1794" width="57.28515625" customWidth="1"/>
    <col min="1795" max="1795" width="12.7109375" customWidth="1"/>
    <col min="1796" max="1796" width="13.7109375" customWidth="1"/>
    <col min="1797" max="1797" width="13.5703125" customWidth="1"/>
    <col min="1798" max="1800" width="12.7109375" customWidth="1"/>
    <col min="2049" max="2049" width="4.5703125" customWidth="1"/>
    <col min="2050" max="2050" width="57.28515625" customWidth="1"/>
    <col min="2051" max="2051" width="12.7109375" customWidth="1"/>
    <col min="2052" max="2052" width="13.7109375" customWidth="1"/>
    <col min="2053" max="2053" width="13.5703125" customWidth="1"/>
    <col min="2054" max="2056" width="12.7109375" customWidth="1"/>
    <col min="2305" max="2305" width="4.5703125" customWidth="1"/>
    <col min="2306" max="2306" width="57.28515625" customWidth="1"/>
    <col min="2307" max="2307" width="12.7109375" customWidth="1"/>
    <col min="2308" max="2308" width="13.7109375" customWidth="1"/>
    <col min="2309" max="2309" width="13.5703125" customWidth="1"/>
    <col min="2310" max="2312" width="12.7109375" customWidth="1"/>
    <col min="2561" max="2561" width="4.5703125" customWidth="1"/>
    <col min="2562" max="2562" width="57.28515625" customWidth="1"/>
    <col min="2563" max="2563" width="12.7109375" customWidth="1"/>
    <col min="2564" max="2564" width="13.7109375" customWidth="1"/>
    <col min="2565" max="2565" width="13.5703125" customWidth="1"/>
    <col min="2566" max="2568" width="12.7109375" customWidth="1"/>
    <col min="2817" max="2817" width="4.5703125" customWidth="1"/>
    <col min="2818" max="2818" width="57.28515625" customWidth="1"/>
    <col min="2819" max="2819" width="12.7109375" customWidth="1"/>
    <col min="2820" max="2820" width="13.7109375" customWidth="1"/>
    <col min="2821" max="2821" width="13.5703125" customWidth="1"/>
    <col min="2822" max="2824" width="12.7109375" customWidth="1"/>
    <col min="3073" max="3073" width="4.5703125" customWidth="1"/>
    <col min="3074" max="3074" width="57.28515625" customWidth="1"/>
    <col min="3075" max="3075" width="12.7109375" customWidth="1"/>
    <col min="3076" max="3076" width="13.7109375" customWidth="1"/>
    <col min="3077" max="3077" width="13.5703125" customWidth="1"/>
    <col min="3078" max="3080" width="12.7109375" customWidth="1"/>
    <col min="3329" max="3329" width="4.5703125" customWidth="1"/>
    <col min="3330" max="3330" width="57.28515625" customWidth="1"/>
    <col min="3331" max="3331" width="12.7109375" customWidth="1"/>
    <col min="3332" max="3332" width="13.7109375" customWidth="1"/>
    <col min="3333" max="3333" width="13.5703125" customWidth="1"/>
    <col min="3334" max="3336" width="12.7109375" customWidth="1"/>
    <col min="3585" max="3585" width="4.5703125" customWidth="1"/>
    <col min="3586" max="3586" width="57.28515625" customWidth="1"/>
    <col min="3587" max="3587" width="12.7109375" customWidth="1"/>
    <col min="3588" max="3588" width="13.7109375" customWidth="1"/>
    <col min="3589" max="3589" width="13.5703125" customWidth="1"/>
    <col min="3590" max="3592" width="12.7109375" customWidth="1"/>
    <col min="3841" max="3841" width="4.5703125" customWidth="1"/>
    <col min="3842" max="3842" width="57.28515625" customWidth="1"/>
    <col min="3843" max="3843" width="12.7109375" customWidth="1"/>
    <col min="3844" max="3844" width="13.7109375" customWidth="1"/>
    <col min="3845" max="3845" width="13.5703125" customWidth="1"/>
    <col min="3846" max="3848" width="12.7109375" customWidth="1"/>
    <col min="4097" max="4097" width="4.5703125" customWidth="1"/>
    <col min="4098" max="4098" width="57.28515625" customWidth="1"/>
    <col min="4099" max="4099" width="12.7109375" customWidth="1"/>
    <col min="4100" max="4100" width="13.7109375" customWidth="1"/>
    <col min="4101" max="4101" width="13.5703125" customWidth="1"/>
    <col min="4102" max="4104" width="12.7109375" customWidth="1"/>
    <col min="4353" max="4353" width="4.5703125" customWidth="1"/>
    <col min="4354" max="4354" width="57.28515625" customWidth="1"/>
    <col min="4355" max="4355" width="12.7109375" customWidth="1"/>
    <col min="4356" max="4356" width="13.7109375" customWidth="1"/>
    <col min="4357" max="4357" width="13.5703125" customWidth="1"/>
    <col min="4358" max="4360" width="12.7109375" customWidth="1"/>
    <col min="4609" max="4609" width="4.5703125" customWidth="1"/>
    <col min="4610" max="4610" width="57.28515625" customWidth="1"/>
    <col min="4611" max="4611" width="12.7109375" customWidth="1"/>
    <col min="4612" max="4612" width="13.7109375" customWidth="1"/>
    <col min="4613" max="4613" width="13.5703125" customWidth="1"/>
    <col min="4614" max="4616" width="12.7109375" customWidth="1"/>
    <col min="4865" max="4865" width="4.5703125" customWidth="1"/>
    <col min="4866" max="4866" width="57.28515625" customWidth="1"/>
    <col min="4867" max="4867" width="12.7109375" customWidth="1"/>
    <col min="4868" max="4868" width="13.7109375" customWidth="1"/>
    <col min="4869" max="4869" width="13.5703125" customWidth="1"/>
    <col min="4870" max="4872" width="12.7109375" customWidth="1"/>
    <col min="5121" max="5121" width="4.5703125" customWidth="1"/>
    <col min="5122" max="5122" width="57.28515625" customWidth="1"/>
    <col min="5123" max="5123" width="12.7109375" customWidth="1"/>
    <col min="5124" max="5124" width="13.7109375" customWidth="1"/>
    <col min="5125" max="5125" width="13.5703125" customWidth="1"/>
    <col min="5126" max="5128" width="12.7109375" customWidth="1"/>
    <col min="5377" max="5377" width="4.5703125" customWidth="1"/>
    <col min="5378" max="5378" width="57.28515625" customWidth="1"/>
    <col min="5379" max="5379" width="12.7109375" customWidth="1"/>
    <col min="5380" max="5380" width="13.7109375" customWidth="1"/>
    <col min="5381" max="5381" width="13.5703125" customWidth="1"/>
    <col min="5382" max="5384" width="12.7109375" customWidth="1"/>
    <col min="5633" max="5633" width="4.5703125" customWidth="1"/>
    <col min="5634" max="5634" width="57.28515625" customWidth="1"/>
    <col min="5635" max="5635" width="12.7109375" customWidth="1"/>
    <col min="5636" max="5636" width="13.7109375" customWidth="1"/>
    <col min="5637" max="5637" width="13.5703125" customWidth="1"/>
    <col min="5638" max="5640" width="12.7109375" customWidth="1"/>
    <col min="5889" max="5889" width="4.5703125" customWidth="1"/>
    <col min="5890" max="5890" width="57.28515625" customWidth="1"/>
    <col min="5891" max="5891" width="12.7109375" customWidth="1"/>
    <col min="5892" max="5892" width="13.7109375" customWidth="1"/>
    <col min="5893" max="5893" width="13.5703125" customWidth="1"/>
    <col min="5894" max="5896" width="12.7109375" customWidth="1"/>
    <col min="6145" max="6145" width="4.5703125" customWidth="1"/>
    <col min="6146" max="6146" width="57.28515625" customWidth="1"/>
    <col min="6147" max="6147" width="12.7109375" customWidth="1"/>
    <col min="6148" max="6148" width="13.7109375" customWidth="1"/>
    <col min="6149" max="6149" width="13.5703125" customWidth="1"/>
    <col min="6150" max="6152" width="12.7109375" customWidth="1"/>
    <col min="6401" max="6401" width="4.5703125" customWidth="1"/>
    <col min="6402" max="6402" width="57.28515625" customWidth="1"/>
    <col min="6403" max="6403" width="12.7109375" customWidth="1"/>
    <col min="6404" max="6404" width="13.7109375" customWidth="1"/>
    <col min="6405" max="6405" width="13.5703125" customWidth="1"/>
    <col min="6406" max="6408" width="12.7109375" customWidth="1"/>
    <col min="6657" max="6657" width="4.5703125" customWidth="1"/>
    <col min="6658" max="6658" width="57.28515625" customWidth="1"/>
    <col min="6659" max="6659" width="12.7109375" customWidth="1"/>
    <col min="6660" max="6660" width="13.7109375" customWidth="1"/>
    <col min="6661" max="6661" width="13.5703125" customWidth="1"/>
    <col min="6662" max="6664" width="12.7109375" customWidth="1"/>
    <col min="6913" max="6913" width="4.5703125" customWidth="1"/>
    <col min="6914" max="6914" width="57.28515625" customWidth="1"/>
    <col min="6915" max="6915" width="12.7109375" customWidth="1"/>
    <col min="6916" max="6916" width="13.7109375" customWidth="1"/>
    <col min="6917" max="6917" width="13.5703125" customWidth="1"/>
    <col min="6918" max="6920" width="12.7109375" customWidth="1"/>
    <col min="7169" max="7169" width="4.5703125" customWidth="1"/>
    <col min="7170" max="7170" width="57.28515625" customWidth="1"/>
    <col min="7171" max="7171" width="12.7109375" customWidth="1"/>
    <col min="7172" max="7172" width="13.7109375" customWidth="1"/>
    <col min="7173" max="7173" width="13.5703125" customWidth="1"/>
    <col min="7174" max="7176" width="12.7109375" customWidth="1"/>
    <col min="7425" max="7425" width="4.5703125" customWidth="1"/>
    <col min="7426" max="7426" width="57.28515625" customWidth="1"/>
    <col min="7427" max="7427" width="12.7109375" customWidth="1"/>
    <col min="7428" max="7428" width="13.7109375" customWidth="1"/>
    <col min="7429" max="7429" width="13.5703125" customWidth="1"/>
    <col min="7430" max="7432" width="12.7109375" customWidth="1"/>
    <col min="7681" max="7681" width="4.5703125" customWidth="1"/>
    <col min="7682" max="7682" width="57.28515625" customWidth="1"/>
    <col min="7683" max="7683" width="12.7109375" customWidth="1"/>
    <col min="7684" max="7684" width="13.7109375" customWidth="1"/>
    <col min="7685" max="7685" width="13.5703125" customWidth="1"/>
    <col min="7686" max="7688" width="12.7109375" customWidth="1"/>
    <col min="7937" max="7937" width="4.5703125" customWidth="1"/>
    <col min="7938" max="7938" width="57.28515625" customWidth="1"/>
    <col min="7939" max="7939" width="12.7109375" customWidth="1"/>
    <col min="7940" max="7940" width="13.7109375" customWidth="1"/>
    <col min="7941" max="7941" width="13.5703125" customWidth="1"/>
    <col min="7942" max="7944" width="12.7109375" customWidth="1"/>
    <col min="8193" max="8193" width="4.5703125" customWidth="1"/>
    <col min="8194" max="8194" width="57.28515625" customWidth="1"/>
    <col min="8195" max="8195" width="12.7109375" customWidth="1"/>
    <col min="8196" max="8196" width="13.7109375" customWidth="1"/>
    <col min="8197" max="8197" width="13.5703125" customWidth="1"/>
    <col min="8198" max="8200" width="12.7109375" customWidth="1"/>
    <col min="8449" max="8449" width="4.5703125" customWidth="1"/>
    <col min="8450" max="8450" width="57.28515625" customWidth="1"/>
    <col min="8451" max="8451" width="12.7109375" customWidth="1"/>
    <col min="8452" max="8452" width="13.7109375" customWidth="1"/>
    <col min="8453" max="8453" width="13.5703125" customWidth="1"/>
    <col min="8454" max="8456" width="12.7109375" customWidth="1"/>
    <col min="8705" max="8705" width="4.5703125" customWidth="1"/>
    <col min="8706" max="8706" width="57.28515625" customWidth="1"/>
    <col min="8707" max="8707" width="12.7109375" customWidth="1"/>
    <col min="8708" max="8708" width="13.7109375" customWidth="1"/>
    <col min="8709" max="8709" width="13.5703125" customWidth="1"/>
    <col min="8710" max="8712" width="12.7109375" customWidth="1"/>
    <col min="8961" max="8961" width="4.5703125" customWidth="1"/>
    <col min="8962" max="8962" width="57.28515625" customWidth="1"/>
    <col min="8963" max="8963" width="12.7109375" customWidth="1"/>
    <col min="8964" max="8964" width="13.7109375" customWidth="1"/>
    <col min="8965" max="8965" width="13.5703125" customWidth="1"/>
    <col min="8966" max="8968" width="12.7109375" customWidth="1"/>
    <col min="9217" max="9217" width="4.5703125" customWidth="1"/>
    <col min="9218" max="9218" width="57.28515625" customWidth="1"/>
    <col min="9219" max="9219" width="12.7109375" customWidth="1"/>
    <col min="9220" max="9220" width="13.7109375" customWidth="1"/>
    <col min="9221" max="9221" width="13.5703125" customWidth="1"/>
    <col min="9222" max="9224" width="12.7109375" customWidth="1"/>
    <col min="9473" max="9473" width="4.5703125" customWidth="1"/>
    <col min="9474" max="9474" width="57.28515625" customWidth="1"/>
    <col min="9475" max="9475" width="12.7109375" customWidth="1"/>
    <col min="9476" max="9476" width="13.7109375" customWidth="1"/>
    <col min="9477" max="9477" width="13.5703125" customWidth="1"/>
    <col min="9478" max="9480" width="12.7109375" customWidth="1"/>
    <col min="9729" max="9729" width="4.5703125" customWidth="1"/>
    <col min="9730" max="9730" width="57.28515625" customWidth="1"/>
    <col min="9731" max="9731" width="12.7109375" customWidth="1"/>
    <col min="9732" max="9732" width="13.7109375" customWidth="1"/>
    <col min="9733" max="9733" width="13.5703125" customWidth="1"/>
    <col min="9734" max="9736" width="12.7109375" customWidth="1"/>
    <col min="9985" max="9985" width="4.5703125" customWidth="1"/>
    <col min="9986" max="9986" width="57.28515625" customWidth="1"/>
    <col min="9987" max="9987" width="12.7109375" customWidth="1"/>
    <col min="9988" max="9988" width="13.7109375" customWidth="1"/>
    <col min="9989" max="9989" width="13.5703125" customWidth="1"/>
    <col min="9990" max="9992" width="12.7109375" customWidth="1"/>
    <col min="10241" max="10241" width="4.5703125" customWidth="1"/>
    <col min="10242" max="10242" width="57.28515625" customWidth="1"/>
    <col min="10243" max="10243" width="12.7109375" customWidth="1"/>
    <col min="10244" max="10244" width="13.7109375" customWidth="1"/>
    <col min="10245" max="10245" width="13.5703125" customWidth="1"/>
    <col min="10246" max="10248" width="12.7109375" customWidth="1"/>
    <col min="10497" max="10497" width="4.5703125" customWidth="1"/>
    <col min="10498" max="10498" width="57.28515625" customWidth="1"/>
    <col min="10499" max="10499" width="12.7109375" customWidth="1"/>
    <col min="10500" max="10500" width="13.7109375" customWidth="1"/>
    <col min="10501" max="10501" width="13.5703125" customWidth="1"/>
    <col min="10502" max="10504" width="12.7109375" customWidth="1"/>
    <col min="10753" max="10753" width="4.5703125" customWidth="1"/>
    <col min="10754" max="10754" width="57.28515625" customWidth="1"/>
    <col min="10755" max="10755" width="12.7109375" customWidth="1"/>
    <col min="10756" max="10756" width="13.7109375" customWidth="1"/>
    <col min="10757" max="10757" width="13.5703125" customWidth="1"/>
    <col min="10758" max="10760" width="12.7109375" customWidth="1"/>
    <col min="11009" max="11009" width="4.5703125" customWidth="1"/>
    <col min="11010" max="11010" width="57.28515625" customWidth="1"/>
    <col min="11011" max="11011" width="12.7109375" customWidth="1"/>
    <col min="11012" max="11012" width="13.7109375" customWidth="1"/>
    <col min="11013" max="11013" width="13.5703125" customWidth="1"/>
    <col min="11014" max="11016" width="12.7109375" customWidth="1"/>
    <col min="11265" max="11265" width="4.5703125" customWidth="1"/>
    <col min="11266" max="11266" width="57.28515625" customWidth="1"/>
    <col min="11267" max="11267" width="12.7109375" customWidth="1"/>
    <col min="11268" max="11268" width="13.7109375" customWidth="1"/>
    <col min="11269" max="11269" width="13.5703125" customWidth="1"/>
    <col min="11270" max="11272" width="12.7109375" customWidth="1"/>
    <col min="11521" max="11521" width="4.5703125" customWidth="1"/>
    <col min="11522" max="11522" width="57.28515625" customWidth="1"/>
    <col min="11523" max="11523" width="12.7109375" customWidth="1"/>
    <col min="11524" max="11524" width="13.7109375" customWidth="1"/>
    <col min="11525" max="11525" width="13.5703125" customWidth="1"/>
    <col min="11526" max="11528" width="12.7109375" customWidth="1"/>
    <col min="11777" max="11777" width="4.5703125" customWidth="1"/>
    <col min="11778" max="11778" width="57.28515625" customWidth="1"/>
    <col min="11779" max="11779" width="12.7109375" customWidth="1"/>
    <col min="11780" max="11780" width="13.7109375" customWidth="1"/>
    <col min="11781" max="11781" width="13.5703125" customWidth="1"/>
    <col min="11782" max="11784" width="12.7109375" customWidth="1"/>
    <col min="12033" max="12033" width="4.5703125" customWidth="1"/>
    <col min="12034" max="12034" width="57.28515625" customWidth="1"/>
    <col min="12035" max="12035" width="12.7109375" customWidth="1"/>
    <col min="12036" max="12036" width="13.7109375" customWidth="1"/>
    <col min="12037" max="12037" width="13.5703125" customWidth="1"/>
    <col min="12038" max="12040" width="12.7109375" customWidth="1"/>
    <col min="12289" max="12289" width="4.5703125" customWidth="1"/>
    <col min="12290" max="12290" width="57.28515625" customWidth="1"/>
    <col min="12291" max="12291" width="12.7109375" customWidth="1"/>
    <col min="12292" max="12292" width="13.7109375" customWidth="1"/>
    <col min="12293" max="12293" width="13.5703125" customWidth="1"/>
    <col min="12294" max="12296" width="12.7109375" customWidth="1"/>
    <col min="12545" max="12545" width="4.5703125" customWidth="1"/>
    <col min="12546" max="12546" width="57.28515625" customWidth="1"/>
    <col min="12547" max="12547" width="12.7109375" customWidth="1"/>
    <col min="12548" max="12548" width="13.7109375" customWidth="1"/>
    <col min="12549" max="12549" width="13.5703125" customWidth="1"/>
    <col min="12550" max="12552" width="12.7109375" customWidth="1"/>
    <col min="12801" max="12801" width="4.5703125" customWidth="1"/>
    <col min="12802" max="12802" width="57.28515625" customWidth="1"/>
    <col min="12803" max="12803" width="12.7109375" customWidth="1"/>
    <col min="12804" max="12804" width="13.7109375" customWidth="1"/>
    <col min="12805" max="12805" width="13.5703125" customWidth="1"/>
    <col min="12806" max="12808" width="12.7109375" customWidth="1"/>
    <col min="13057" max="13057" width="4.5703125" customWidth="1"/>
    <col min="13058" max="13058" width="57.28515625" customWidth="1"/>
    <col min="13059" max="13059" width="12.7109375" customWidth="1"/>
    <col min="13060" max="13060" width="13.7109375" customWidth="1"/>
    <col min="13061" max="13061" width="13.5703125" customWidth="1"/>
    <col min="13062" max="13064" width="12.7109375" customWidth="1"/>
    <col min="13313" max="13313" width="4.5703125" customWidth="1"/>
    <col min="13314" max="13314" width="57.28515625" customWidth="1"/>
    <col min="13315" max="13315" width="12.7109375" customWidth="1"/>
    <col min="13316" max="13316" width="13.7109375" customWidth="1"/>
    <col min="13317" max="13317" width="13.5703125" customWidth="1"/>
    <col min="13318" max="13320" width="12.7109375" customWidth="1"/>
    <col min="13569" max="13569" width="4.5703125" customWidth="1"/>
    <col min="13570" max="13570" width="57.28515625" customWidth="1"/>
    <col min="13571" max="13571" width="12.7109375" customWidth="1"/>
    <col min="13572" max="13572" width="13.7109375" customWidth="1"/>
    <col min="13573" max="13573" width="13.5703125" customWidth="1"/>
    <col min="13574" max="13576" width="12.7109375" customWidth="1"/>
    <col min="13825" max="13825" width="4.5703125" customWidth="1"/>
    <col min="13826" max="13826" width="57.28515625" customWidth="1"/>
    <col min="13827" max="13827" width="12.7109375" customWidth="1"/>
    <col min="13828" max="13828" width="13.7109375" customWidth="1"/>
    <col min="13829" max="13829" width="13.5703125" customWidth="1"/>
    <col min="13830" max="13832" width="12.7109375" customWidth="1"/>
    <col min="14081" max="14081" width="4.5703125" customWidth="1"/>
    <col min="14082" max="14082" width="57.28515625" customWidth="1"/>
    <col min="14083" max="14083" width="12.7109375" customWidth="1"/>
    <col min="14084" max="14084" width="13.7109375" customWidth="1"/>
    <col min="14085" max="14085" width="13.5703125" customWidth="1"/>
    <col min="14086" max="14088" width="12.7109375" customWidth="1"/>
    <col min="14337" max="14337" width="4.5703125" customWidth="1"/>
    <col min="14338" max="14338" width="57.28515625" customWidth="1"/>
    <col min="14339" max="14339" width="12.7109375" customWidth="1"/>
    <col min="14340" max="14340" width="13.7109375" customWidth="1"/>
    <col min="14341" max="14341" width="13.5703125" customWidth="1"/>
    <col min="14342" max="14344" width="12.7109375" customWidth="1"/>
    <col min="14593" max="14593" width="4.5703125" customWidth="1"/>
    <col min="14594" max="14594" width="57.28515625" customWidth="1"/>
    <col min="14595" max="14595" width="12.7109375" customWidth="1"/>
    <col min="14596" max="14596" width="13.7109375" customWidth="1"/>
    <col min="14597" max="14597" width="13.5703125" customWidth="1"/>
    <col min="14598" max="14600" width="12.7109375" customWidth="1"/>
    <col min="14849" max="14849" width="4.5703125" customWidth="1"/>
    <col min="14850" max="14850" width="57.28515625" customWidth="1"/>
    <col min="14851" max="14851" width="12.7109375" customWidth="1"/>
    <col min="14852" max="14852" width="13.7109375" customWidth="1"/>
    <col min="14853" max="14853" width="13.5703125" customWidth="1"/>
    <col min="14854" max="14856" width="12.7109375" customWidth="1"/>
    <col min="15105" max="15105" width="4.5703125" customWidth="1"/>
    <col min="15106" max="15106" width="57.28515625" customWidth="1"/>
    <col min="15107" max="15107" width="12.7109375" customWidth="1"/>
    <col min="15108" max="15108" width="13.7109375" customWidth="1"/>
    <col min="15109" max="15109" width="13.5703125" customWidth="1"/>
    <col min="15110" max="15112" width="12.7109375" customWidth="1"/>
    <col min="15361" max="15361" width="4.5703125" customWidth="1"/>
    <col min="15362" max="15362" width="57.28515625" customWidth="1"/>
    <col min="15363" max="15363" width="12.7109375" customWidth="1"/>
    <col min="15364" max="15364" width="13.7109375" customWidth="1"/>
    <col min="15365" max="15365" width="13.5703125" customWidth="1"/>
    <col min="15366" max="15368" width="12.7109375" customWidth="1"/>
    <col min="15617" max="15617" width="4.5703125" customWidth="1"/>
    <col min="15618" max="15618" width="57.28515625" customWidth="1"/>
    <col min="15619" max="15619" width="12.7109375" customWidth="1"/>
    <col min="15620" max="15620" width="13.7109375" customWidth="1"/>
    <col min="15621" max="15621" width="13.5703125" customWidth="1"/>
    <col min="15622" max="15624" width="12.7109375" customWidth="1"/>
    <col min="15873" max="15873" width="4.5703125" customWidth="1"/>
    <col min="15874" max="15874" width="57.28515625" customWidth="1"/>
    <col min="15875" max="15875" width="12.7109375" customWidth="1"/>
    <col min="15876" max="15876" width="13.7109375" customWidth="1"/>
    <col min="15877" max="15877" width="13.5703125" customWidth="1"/>
    <col min="15878" max="15880" width="12.7109375" customWidth="1"/>
    <col min="16129" max="16129" width="4.5703125" customWidth="1"/>
    <col min="16130" max="16130" width="57.28515625" customWidth="1"/>
    <col min="16131" max="16131" width="12.7109375" customWidth="1"/>
    <col min="16132" max="16132" width="13.7109375" customWidth="1"/>
    <col min="16133" max="16133" width="13.5703125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41.2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1.2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431"/>
      <c r="B10" s="432"/>
      <c r="C10" s="433"/>
      <c r="D10" s="434"/>
      <c r="E10" s="433"/>
      <c r="F10" s="433"/>
      <c r="G10" s="433"/>
      <c r="H10" s="433"/>
    </row>
    <row r="11" spans="1:8" ht="15" customHeight="1">
      <c r="A11" s="355" t="s">
        <v>369</v>
      </c>
      <c r="B11" s="356"/>
      <c r="C11" s="415">
        <f t="shared" ref="C11:H11" si="0">SUM(C12:C20)</f>
        <v>0</v>
      </c>
      <c r="D11" s="415">
        <f t="shared" si="0"/>
        <v>110060.71</v>
      </c>
      <c r="E11" s="415">
        <f t="shared" si="0"/>
        <v>110060.71</v>
      </c>
      <c r="F11" s="415">
        <f t="shared" si="0"/>
        <v>110060.71</v>
      </c>
      <c r="G11" s="415">
        <f t="shared" si="0"/>
        <v>109890</v>
      </c>
      <c r="H11" s="415">
        <f t="shared" si="0"/>
        <v>0</v>
      </c>
    </row>
    <row r="12" spans="1:8" ht="15" customHeight="1">
      <c r="A12" s="360"/>
      <c r="B12" s="417" t="s">
        <v>370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</row>
    <row r="13" spans="1:8" ht="15" customHeight="1">
      <c r="A13" s="360"/>
      <c r="B13" s="417" t="s">
        <v>371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8" ht="15" customHeight="1">
      <c r="A14" s="360"/>
      <c r="B14" s="417" t="s">
        <v>372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8" ht="15" customHeight="1">
      <c r="A15" s="360"/>
      <c r="B15" s="417" t="s">
        <v>373</v>
      </c>
      <c r="C15" s="435">
        <v>0</v>
      </c>
      <c r="D15" s="435">
        <v>110060.71</v>
      </c>
      <c r="E15" s="435">
        <v>110060.71</v>
      </c>
      <c r="F15" s="435">
        <v>110060.71</v>
      </c>
      <c r="G15" s="435">
        <v>109890</v>
      </c>
      <c r="H15" s="435">
        <f>E15-F15</f>
        <v>0</v>
      </c>
    </row>
    <row r="16" spans="1:8" ht="15" customHeight="1">
      <c r="A16" s="360"/>
      <c r="B16" s="417" t="s">
        <v>374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</row>
    <row r="17" spans="1:8" ht="15" customHeight="1">
      <c r="A17" s="360"/>
      <c r="B17" s="417" t="s">
        <v>375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</row>
    <row r="18" spans="1:8" ht="15" customHeight="1">
      <c r="A18" s="360"/>
      <c r="B18" s="417" t="s">
        <v>376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</row>
    <row r="19" spans="1:8" ht="15" customHeight="1">
      <c r="A19" s="360"/>
      <c r="B19" s="417" t="s">
        <v>377</v>
      </c>
      <c r="C19" s="435">
        <v>0</v>
      </c>
      <c r="D19" s="415">
        <v>0</v>
      </c>
      <c r="E19" s="435">
        <v>0</v>
      </c>
      <c r="F19" s="435">
        <v>0</v>
      </c>
      <c r="G19" s="435">
        <v>0</v>
      </c>
      <c r="H19" s="435">
        <v>0</v>
      </c>
    </row>
    <row r="20" spans="1:8" ht="15" customHeight="1">
      <c r="A20" s="421"/>
      <c r="B20" s="422" t="s">
        <v>378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</row>
    <row r="21" spans="1:8" ht="15" customHeight="1">
      <c r="A21" s="355" t="s">
        <v>379</v>
      </c>
      <c r="B21" s="356"/>
      <c r="C21" s="415">
        <v>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</row>
    <row r="22" spans="1:8" ht="15" customHeight="1">
      <c r="A22" s="360"/>
      <c r="B22" s="417" t="s">
        <v>380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</row>
    <row r="23" spans="1:8" ht="15" customHeight="1">
      <c r="A23" s="360"/>
      <c r="B23" s="417" t="s">
        <v>381</v>
      </c>
      <c r="C23" s="435">
        <v>0</v>
      </c>
      <c r="D23" s="435">
        <v>0</v>
      </c>
      <c r="E23" s="435">
        <v>0</v>
      </c>
      <c r="F23" s="435">
        <v>0</v>
      </c>
      <c r="G23" s="435">
        <v>0</v>
      </c>
      <c r="H23" s="435">
        <v>0</v>
      </c>
    </row>
    <row r="24" spans="1:8" ht="15" customHeight="1">
      <c r="A24" s="360"/>
      <c r="B24" s="417" t="s">
        <v>382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</row>
    <row r="25" spans="1:8" ht="15" customHeight="1">
      <c r="A25" s="360"/>
      <c r="B25" s="417" t="s">
        <v>383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>
      <c r="A26" s="360"/>
      <c r="B26" s="417" t="s">
        <v>384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>
      <c r="A27" s="360"/>
      <c r="B27" s="417" t="s">
        <v>385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</row>
    <row r="28" spans="1:8" ht="15" customHeight="1">
      <c r="A28" s="360"/>
      <c r="B28" s="417" t="s">
        <v>386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</row>
    <row r="29" spans="1:8" ht="15" customHeight="1">
      <c r="A29" s="360"/>
      <c r="B29" s="417" t="s">
        <v>387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</row>
    <row r="30" spans="1:8" ht="15" customHeight="1">
      <c r="A30" s="421"/>
      <c r="B30" s="422" t="s">
        <v>388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</row>
    <row r="31" spans="1:8" ht="15" customHeight="1">
      <c r="A31" s="355" t="s">
        <v>389</v>
      </c>
      <c r="B31" s="356"/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0</v>
      </c>
    </row>
    <row r="32" spans="1:8" ht="15" customHeight="1">
      <c r="A32" s="360"/>
      <c r="B32" s="417" t="s">
        <v>390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  <c r="H32" s="435">
        <v>0</v>
      </c>
    </row>
    <row r="33" spans="1:8" ht="15" customHeight="1">
      <c r="A33" s="360"/>
      <c r="B33" s="417" t="s">
        <v>391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  <c r="H33" s="435">
        <v>0</v>
      </c>
    </row>
    <row r="34" spans="1:8" ht="15" customHeight="1">
      <c r="A34" s="360"/>
      <c r="B34" s="417" t="s">
        <v>392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  <c r="H34" s="435">
        <v>0</v>
      </c>
    </row>
    <row r="35" spans="1:8" ht="15" customHeight="1">
      <c r="A35" s="360"/>
      <c r="B35" s="417"/>
      <c r="C35" s="415"/>
      <c r="D35" s="436"/>
      <c r="E35" s="415"/>
      <c r="F35" s="415"/>
      <c r="G35" s="415"/>
      <c r="H35" s="415"/>
    </row>
    <row r="36" spans="1:8">
      <c r="A36" s="424"/>
      <c r="B36" s="425" t="s">
        <v>418</v>
      </c>
      <c r="C36" s="426">
        <f t="shared" ref="C36:H36" si="1">+C11+C21+C31</f>
        <v>0</v>
      </c>
      <c r="D36" s="426">
        <f t="shared" si="1"/>
        <v>110060.71</v>
      </c>
      <c r="E36" s="426">
        <f t="shared" si="1"/>
        <v>110060.71</v>
      </c>
      <c r="F36" s="426">
        <f t="shared" si="1"/>
        <v>110060.71</v>
      </c>
      <c r="G36" s="426">
        <f t="shared" si="1"/>
        <v>109890</v>
      </c>
      <c r="H36" s="426">
        <f t="shared" si="1"/>
        <v>0</v>
      </c>
    </row>
    <row r="37" spans="1:8">
      <c r="C37" s="429"/>
      <c r="D37" s="429"/>
      <c r="E37" s="429"/>
      <c r="F37" s="429"/>
      <c r="G37" s="429"/>
      <c r="H37" s="429"/>
    </row>
    <row r="38" spans="1:8">
      <c r="C38" s="429"/>
      <c r="D38" s="429"/>
      <c r="E38" s="429"/>
      <c r="F38" s="429"/>
      <c r="G38" s="429"/>
      <c r="H38" s="429"/>
    </row>
    <row r="40" spans="1:8">
      <c r="C40" s="429"/>
      <c r="D40" s="429"/>
      <c r="E40" s="429"/>
      <c r="F40" s="429"/>
      <c r="G40" s="429"/>
      <c r="H40" s="429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2" orientation="landscape" horizontalDpi="300" verticalDpi="300" r:id="rId1"/>
  <headerFooter>
    <oddFooter>&amp;R&amp;8LDF /6.&amp;P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5" width="14" style="338" customWidth="1"/>
    <col min="6" max="8" width="12.7109375" style="338" customWidth="1"/>
    <col min="257" max="257" width="4.5703125" customWidth="1"/>
    <col min="258" max="258" width="57.28515625" customWidth="1"/>
    <col min="259" max="259" width="12.7109375" customWidth="1"/>
    <col min="260" max="261" width="14" customWidth="1"/>
    <col min="262" max="264" width="12.7109375" customWidth="1"/>
    <col min="513" max="513" width="4.5703125" customWidth="1"/>
    <col min="514" max="514" width="57.28515625" customWidth="1"/>
    <col min="515" max="515" width="12.7109375" customWidth="1"/>
    <col min="516" max="517" width="14" customWidth="1"/>
    <col min="518" max="520" width="12.7109375" customWidth="1"/>
    <col min="769" max="769" width="4.5703125" customWidth="1"/>
    <col min="770" max="770" width="57.28515625" customWidth="1"/>
    <col min="771" max="771" width="12.7109375" customWidth="1"/>
    <col min="772" max="773" width="14" customWidth="1"/>
    <col min="774" max="776" width="12.7109375" customWidth="1"/>
    <col min="1025" max="1025" width="4.5703125" customWidth="1"/>
    <col min="1026" max="1026" width="57.28515625" customWidth="1"/>
    <col min="1027" max="1027" width="12.7109375" customWidth="1"/>
    <col min="1028" max="1029" width="14" customWidth="1"/>
    <col min="1030" max="1032" width="12.7109375" customWidth="1"/>
    <col min="1281" max="1281" width="4.5703125" customWidth="1"/>
    <col min="1282" max="1282" width="57.28515625" customWidth="1"/>
    <col min="1283" max="1283" width="12.7109375" customWidth="1"/>
    <col min="1284" max="1285" width="14" customWidth="1"/>
    <col min="1286" max="1288" width="12.7109375" customWidth="1"/>
    <col min="1537" max="1537" width="4.5703125" customWidth="1"/>
    <col min="1538" max="1538" width="57.28515625" customWidth="1"/>
    <col min="1539" max="1539" width="12.7109375" customWidth="1"/>
    <col min="1540" max="1541" width="14" customWidth="1"/>
    <col min="1542" max="1544" width="12.7109375" customWidth="1"/>
    <col min="1793" max="1793" width="4.5703125" customWidth="1"/>
    <col min="1794" max="1794" width="57.28515625" customWidth="1"/>
    <col min="1795" max="1795" width="12.7109375" customWidth="1"/>
    <col min="1796" max="1797" width="14" customWidth="1"/>
    <col min="1798" max="1800" width="12.7109375" customWidth="1"/>
    <col min="2049" max="2049" width="4.5703125" customWidth="1"/>
    <col min="2050" max="2050" width="57.28515625" customWidth="1"/>
    <col min="2051" max="2051" width="12.7109375" customWidth="1"/>
    <col min="2052" max="2053" width="14" customWidth="1"/>
    <col min="2054" max="2056" width="12.7109375" customWidth="1"/>
    <col min="2305" max="2305" width="4.5703125" customWidth="1"/>
    <col min="2306" max="2306" width="57.28515625" customWidth="1"/>
    <col min="2307" max="2307" width="12.7109375" customWidth="1"/>
    <col min="2308" max="2309" width="14" customWidth="1"/>
    <col min="2310" max="2312" width="12.7109375" customWidth="1"/>
    <col min="2561" max="2561" width="4.5703125" customWidth="1"/>
    <col min="2562" max="2562" width="57.28515625" customWidth="1"/>
    <col min="2563" max="2563" width="12.7109375" customWidth="1"/>
    <col min="2564" max="2565" width="14" customWidth="1"/>
    <col min="2566" max="2568" width="12.7109375" customWidth="1"/>
    <col min="2817" max="2817" width="4.5703125" customWidth="1"/>
    <col min="2818" max="2818" width="57.28515625" customWidth="1"/>
    <col min="2819" max="2819" width="12.7109375" customWidth="1"/>
    <col min="2820" max="2821" width="14" customWidth="1"/>
    <col min="2822" max="2824" width="12.7109375" customWidth="1"/>
    <col min="3073" max="3073" width="4.5703125" customWidth="1"/>
    <col min="3074" max="3074" width="57.28515625" customWidth="1"/>
    <col min="3075" max="3075" width="12.7109375" customWidth="1"/>
    <col min="3076" max="3077" width="14" customWidth="1"/>
    <col min="3078" max="3080" width="12.7109375" customWidth="1"/>
    <col min="3329" max="3329" width="4.5703125" customWidth="1"/>
    <col min="3330" max="3330" width="57.28515625" customWidth="1"/>
    <col min="3331" max="3331" width="12.7109375" customWidth="1"/>
    <col min="3332" max="3333" width="14" customWidth="1"/>
    <col min="3334" max="3336" width="12.7109375" customWidth="1"/>
    <col min="3585" max="3585" width="4.5703125" customWidth="1"/>
    <col min="3586" max="3586" width="57.28515625" customWidth="1"/>
    <col min="3587" max="3587" width="12.7109375" customWidth="1"/>
    <col min="3588" max="3589" width="14" customWidth="1"/>
    <col min="3590" max="3592" width="12.7109375" customWidth="1"/>
    <col min="3841" max="3841" width="4.5703125" customWidth="1"/>
    <col min="3842" max="3842" width="57.28515625" customWidth="1"/>
    <col min="3843" max="3843" width="12.7109375" customWidth="1"/>
    <col min="3844" max="3845" width="14" customWidth="1"/>
    <col min="3846" max="3848" width="12.7109375" customWidth="1"/>
    <col min="4097" max="4097" width="4.5703125" customWidth="1"/>
    <col min="4098" max="4098" width="57.28515625" customWidth="1"/>
    <col min="4099" max="4099" width="12.7109375" customWidth="1"/>
    <col min="4100" max="4101" width="14" customWidth="1"/>
    <col min="4102" max="4104" width="12.7109375" customWidth="1"/>
    <col min="4353" max="4353" width="4.5703125" customWidth="1"/>
    <col min="4354" max="4354" width="57.28515625" customWidth="1"/>
    <col min="4355" max="4355" width="12.7109375" customWidth="1"/>
    <col min="4356" max="4357" width="14" customWidth="1"/>
    <col min="4358" max="4360" width="12.7109375" customWidth="1"/>
    <col min="4609" max="4609" width="4.5703125" customWidth="1"/>
    <col min="4610" max="4610" width="57.28515625" customWidth="1"/>
    <col min="4611" max="4611" width="12.7109375" customWidth="1"/>
    <col min="4612" max="4613" width="14" customWidth="1"/>
    <col min="4614" max="4616" width="12.7109375" customWidth="1"/>
    <col min="4865" max="4865" width="4.5703125" customWidth="1"/>
    <col min="4866" max="4866" width="57.28515625" customWidth="1"/>
    <col min="4867" max="4867" width="12.7109375" customWidth="1"/>
    <col min="4868" max="4869" width="14" customWidth="1"/>
    <col min="4870" max="4872" width="12.7109375" customWidth="1"/>
    <col min="5121" max="5121" width="4.5703125" customWidth="1"/>
    <col min="5122" max="5122" width="57.28515625" customWidth="1"/>
    <col min="5123" max="5123" width="12.7109375" customWidth="1"/>
    <col min="5124" max="5125" width="14" customWidth="1"/>
    <col min="5126" max="5128" width="12.7109375" customWidth="1"/>
    <col min="5377" max="5377" width="4.5703125" customWidth="1"/>
    <col min="5378" max="5378" width="57.28515625" customWidth="1"/>
    <col min="5379" max="5379" width="12.7109375" customWidth="1"/>
    <col min="5380" max="5381" width="14" customWidth="1"/>
    <col min="5382" max="5384" width="12.7109375" customWidth="1"/>
    <col min="5633" max="5633" width="4.5703125" customWidth="1"/>
    <col min="5634" max="5634" width="57.28515625" customWidth="1"/>
    <col min="5635" max="5635" width="12.7109375" customWidth="1"/>
    <col min="5636" max="5637" width="14" customWidth="1"/>
    <col min="5638" max="5640" width="12.7109375" customWidth="1"/>
    <col min="5889" max="5889" width="4.5703125" customWidth="1"/>
    <col min="5890" max="5890" width="57.28515625" customWidth="1"/>
    <col min="5891" max="5891" width="12.7109375" customWidth="1"/>
    <col min="5892" max="5893" width="14" customWidth="1"/>
    <col min="5894" max="5896" width="12.7109375" customWidth="1"/>
    <col min="6145" max="6145" width="4.5703125" customWidth="1"/>
    <col min="6146" max="6146" width="57.28515625" customWidth="1"/>
    <col min="6147" max="6147" width="12.7109375" customWidth="1"/>
    <col min="6148" max="6149" width="14" customWidth="1"/>
    <col min="6150" max="6152" width="12.7109375" customWidth="1"/>
    <col min="6401" max="6401" width="4.5703125" customWidth="1"/>
    <col min="6402" max="6402" width="57.28515625" customWidth="1"/>
    <col min="6403" max="6403" width="12.7109375" customWidth="1"/>
    <col min="6404" max="6405" width="14" customWidth="1"/>
    <col min="6406" max="6408" width="12.7109375" customWidth="1"/>
    <col min="6657" max="6657" width="4.5703125" customWidth="1"/>
    <col min="6658" max="6658" width="57.28515625" customWidth="1"/>
    <col min="6659" max="6659" width="12.7109375" customWidth="1"/>
    <col min="6660" max="6661" width="14" customWidth="1"/>
    <col min="6662" max="6664" width="12.7109375" customWidth="1"/>
    <col min="6913" max="6913" width="4.5703125" customWidth="1"/>
    <col min="6914" max="6914" width="57.28515625" customWidth="1"/>
    <col min="6915" max="6915" width="12.7109375" customWidth="1"/>
    <col min="6916" max="6917" width="14" customWidth="1"/>
    <col min="6918" max="6920" width="12.7109375" customWidth="1"/>
    <col min="7169" max="7169" width="4.5703125" customWidth="1"/>
    <col min="7170" max="7170" width="57.28515625" customWidth="1"/>
    <col min="7171" max="7171" width="12.7109375" customWidth="1"/>
    <col min="7172" max="7173" width="14" customWidth="1"/>
    <col min="7174" max="7176" width="12.7109375" customWidth="1"/>
    <col min="7425" max="7425" width="4.5703125" customWidth="1"/>
    <col min="7426" max="7426" width="57.28515625" customWidth="1"/>
    <col min="7427" max="7427" width="12.7109375" customWidth="1"/>
    <col min="7428" max="7429" width="14" customWidth="1"/>
    <col min="7430" max="7432" width="12.7109375" customWidth="1"/>
    <col min="7681" max="7681" width="4.5703125" customWidth="1"/>
    <col min="7682" max="7682" width="57.28515625" customWidth="1"/>
    <col min="7683" max="7683" width="12.7109375" customWidth="1"/>
    <col min="7684" max="7685" width="14" customWidth="1"/>
    <col min="7686" max="7688" width="12.7109375" customWidth="1"/>
    <col min="7937" max="7937" width="4.5703125" customWidth="1"/>
    <col min="7938" max="7938" width="57.28515625" customWidth="1"/>
    <col min="7939" max="7939" width="12.7109375" customWidth="1"/>
    <col min="7940" max="7941" width="14" customWidth="1"/>
    <col min="7942" max="7944" width="12.7109375" customWidth="1"/>
    <col min="8193" max="8193" width="4.5703125" customWidth="1"/>
    <col min="8194" max="8194" width="57.28515625" customWidth="1"/>
    <col min="8195" max="8195" width="12.7109375" customWidth="1"/>
    <col min="8196" max="8197" width="14" customWidth="1"/>
    <col min="8198" max="8200" width="12.7109375" customWidth="1"/>
    <col min="8449" max="8449" width="4.5703125" customWidth="1"/>
    <col min="8450" max="8450" width="57.28515625" customWidth="1"/>
    <col min="8451" max="8451" width="12.7109375" customWidth="1"/>
    <col min="8452" max="8453" width="14" customWidth="1"/>
    <col min="8454" max="8456" width="12.7109375" customWidth="1"/>
    <col min="8705" max="8705" width="4.5703125" customWidth="1"/>
    <col min="8706" max="8706" width="57.28515625" customWidth="1"/>
    <col min="8707" max="8707" width="12.7109375" customWidth="1"/>
    <col min="8708" max="8709" width="14" customWidth="1"/>
    <col min="8710" max="8712" width="12.7109375" customWidth="1"/>
    <col min="8961" max="8961" width="4.5703125" customWidth="1"/>
    <col min="8962" max="8962" width="57.28515625" customWidth="1"/>
    <col min="8963" max="8963" width="12.7109375" customWidth="1"/>
    <col min="8964" max="8965" width="14" customWidth="1"/>
    <col min="8966" max="8968" width="12.7109375" customWidth="1"/>
    <col min="9217" max="9217" width="4.5703125" customWidth="1"/>
    <col min="9218" max="9218" width="57.28515625" customWidth="1"/>
    <col min="9219" max="9219" width="12.7109375" customWidth="1"/>
    <col min="9220" max="9221" width="14" customWidth="1"/>
    <col min="9222" max="9224" width="12.7109375" customWidth="1"/>
    <col min="9473" max="9473" width="4.5703125" customWidth="1"/>
    <col min="9474" max="9474" width="57.28515625" customWidth="1"/>
    <col min="9475" max="9475" width="12.7109375" customWidth="1"/>
    <col min="9476" max="9477" width="14" customWidth="1"/>
    <col min="9478" max="9480" width="12.7109375" customWidth="1"/>
    <col min="9729" max="9729" width="4.5703125" customWidth="1"/>
    <col min="9730" max="9730" width="57.28515625" customWidth="1"/>
    <col min="9731" max="9731" width="12.7109375" customWidth="1"/>
    <col min="9732" max="9733" width="14" customWidth="1"/>
    <col min="9734" max="9736" width="12.7109375" customWidth="1"/>
    <col min="9985" max="9985" width="4.5703125" customWidth="1"/>
    <col min="9986" max="9986" width="57.28515625" customWidth="1"/>
    <col min="9987" max="9987" width="12.7109375" customWidth="1"/>
    <col min="9988" max="9989" width="14" customWidth="1"/>
    <col min="9990" max="9992" width="12.7109375" customWidth="1"/>
    <col min="10241" max="10241" width="4.5703125" customWidth="1"/>
    <col min="10242" max="10242" width="57.28515625" customWidth="1"/>
    <col min="10243" max="10243" width="12.7109375" customWidth="1"/>
    <col min="10244" max="10245" width="14" customWidth="1"/>
    <col min="10246" max="10248" width="12.7109375" customWidth="1"/>
    <col min="10497" max="10497" width="4.5703125" customWidth="1"/>
    <col min="10498" max="10498" width="57.28515625" customWidth="1"/>
    <col min="10499" max="10499" width="12.7109375" customWidth="1"/>
    <col min="10500" max="10501" width="14" customWidth="1"/>
    <col min="10502" max="10504" width="12.7109375" customWidth="1"/>
    <col min="10753" max="10753" width="4.5703125" customWidth="1"/>
    <col min="10754" max="10754" width="57.28515625" customWidth="1"/>
    <col min="10755" max="10755" width="12.7109375" customWidth="1"/>
    <col min="10756" max="10757" width="14" customWidth="1"/>
    <col min="10758" max="10760" width="12.7109375" customWidth="1"/>
    <col min="11009" max="11009" width="4.5703125" customWidth="1"/>
    <col min="11010" max="11010" width="57.28515625" customWidth="1"/>
    <col min="11011" max="11011" width="12.7109375" customWidth="1"/>
    <col min="11012" max="11013" width="14" customWidth="1"/>
    <col min="11014" max="11016" width="12.7109375" customWidth="1"/>
    <col min="11265" max="11265" width="4.5703125" customWidth="1"/>
    <col min="11266" max="11266" width="57.28515625" customWidth="1"/>
    <col min="11267" max="11267" width="12.7109375" customWidth="1"/>
    <col min="11268" max="11269" width="14" customWidth="1"/>
    <col min="11270" max="11272" width="12.7109375" customWidth="1"/>
    <col min="11521" max="11521" width="4.5703125" customWidth="1"/>
    <col min="11522" max="11522" width="57.28515625" customWidth="1"/>
    <col min="11523" max="11523" width="12.7109375" customWidth="1"/>
    <col min="11524" max="11525" width="14" customWidth="1"/>
    <col min="11526" max="11528" width="12.7109375" customWidth="1"/>
    <col min="11777" max="11777" width="4.5703125" customWidth="1"/>
    <col min="11778" max="11778" width="57.28515625" customWidth="1"/>
    <col min="11779" max="11779" width="12.7109375" customWidth="1"/>
    <col min="11780" max="11781" width="14" customWidth="1"/>
    <col min="11782" max="11784" width="12.7109375" customWidth="1"/>
    <col min="12033" max="12033" width="4.5703125" customWidth="1"/>
    <col min="12034" max="12034" width="57.28515625" customWidth="1"/>
    <col min="12035" max="12035" width="12.7109375" customWidth="1"/>
    <col min="12036" max="12037" width="14" customWidth="1"/>
    <col min="12038" max="12040" width="12.7109375" customWidth="1"/>
    <col min="12289" max="12289" width="4.5703125" customWidth="1"/>
    <col min="12290" max="12290" width="57.28515625" customWidth="1"/>
    <col min="12291" max="12291" width="12.7109375" customWidth="1"/>
    <col min="12292" max="12293" width="14" customWidth="1"/>
    <col min="12294" max="12296" width="12.7109375" customWidth="1"/>
    <col min="12545" max="12545" width="4.5703125" customWidth="1"/>
    <col min="12546" max="12546" width="57.28515625" customWidth="1"/>
    <col min="12547" max="12547" width="12.7109375" customWidth="1"/>
    <col min="12548" max="12549" width="14" customWidth="1"/>
    <col min="12550" max="12552" width="12.7109375" customWidth="1"/>
    <col min="12801" max="12801" width="4.5703125" customWidth="1"/>
    <col min="12802" max="12802" width="57.28515625" customWidth="1"/>
    <col min="12803" max="12803" width="12.7109375" customWidth="1"/>
    <col min="12804" max="12805" width="14" customWidth="1"/>
    <col min="12806" max="12808" width="12.7109375" customWidth="1"/>
    <col min="13057" max="13057" width="4.5703125" customWidth="1"/>
    <col min="13058" max="13058" width="57.28515625" customWidth="1"/>
    <col min="13059" max="13059" width="12.7109375" customWidth="1"/>
    <col min="13060" max="13061" width="14" customWidth="1"/>
    <col min="13062" max="13064" width="12.7109375" customWidth="1"/>
    <col min="13313" max="13313" width="4.5703125" customWidth="1"/>
    <col min="13314" max="13314" width="57.28515625" customWidth="1"/>
    <col min="13315" max="13315" width="12.7109375" customWidth="1"/>
    <col min="13316" max="13317" width="14" customWidth="1"/>
    <col min="13318" max="13320" width="12.7109375" customWidth="1"/>
    <col min="13569" max="13569" width="4.5703125" customWidth="1"/>
    <col min="13570" max="13570" width="57.28515625" customWidth="1"/>
    <col min="13571" max="13571" width="12.7109375" customWidth="1"/>
    <col min="13572" max="13573" width="14" customWidth="1"/>
    <col min="13574" max="13576" width="12.7109375" customWidth="1"/>
    <col min="13825" max="13825" width="4.5703125" customWidth="1"/>
    <col min="13826" max="13826" width="57.28515625" customWidth="1"/>
    <col min="13827" max="13827" width="12.7109375" customWidth="1"/>
    <col min="13828" max="13829" width="14" customWidth="1"/>
    <col min="13830" max="13832" width="12.7109375" customWidth="1"/>
    <col min="14081" max="14081" width="4.5703125" customWidth="1"/>
    <col min="14082" max="14082" width="57.28515625" customWidth="1"/>
    <col min="14083" max="14083" width="12.7109375" customWidth="1"/>
    <col min="14084" max="14085" width="14" customWidth="1"/>
    <col min="14086" max="14088" width="12.7109375" customWidth="1"/>
    <col min="14337" max="14337" width="4.5703125" customWidth="1"/>
    <col min="14338" max="14338" width="57.28515625" customWidth="1"/>
    <col min="14339" max="14339" width="12.7109375" customWidth="1"/>
    <col min="14340" max="14341" width="14" customWidth="1"/>
    <col min="14342" max="14344" width="12.7109375" customWidth="1"/>
    <col min="14593" max="14593" width="4.5703125" customWidth="1"/>
    <col min="14594" max="14594" width="57.28515625" customWidth="1"/>
    <col min="14595" max="14595" width="12.7109375" customWidth="1"/>
    <col min="14596" max="14597" width="14" customWidth="1"/>
    <col min="14598" max="14600" width="12.7109375" customWidth="1"/>
    <col min="14849" max="14849" width="4.5703125" customWidth="1"/>
    <col min="14850" max="14850" width="57.28515625" customWidth="1"/>
    <col min="14851" max="14851" width="12.7109375" customWidth="1"/>
    <col min="14852" max="14853" width="14" customWidth="1"/>
    <col min="14854" max="14856" width="12.7109375" customWidth="1"/>
    <col min="15105" max="15105" width="4.5703125" customWidth="1"/>
    <col min="15106" max="15106" width="57.28515625" customWidth="1"/>
    <col min="15107" max="15107" width="12.7109375" customWidth="1"/>
    <col min="15108" max="15109" width="14" customWidth="1"/>
    <col min="15110" max="15112" width="12.7109375" customWidth="1"/>
    <col min="15361" max="15361" width="4.5703125" customWidth="1"/>
    <col min="15362" max="15362" width="57.28515625" customWidth="1"/>
    <col min="15363" max="15363" width="12.7109375" customWidth="1"/>
    <col min="15364" max="15365" width="14" customWidth="1"/>
    <col min="15366" max="15368" width="12.7109375" customWidth="1"/>
    <col min="15617" max="15617" width="4.5703125" customWidth="1"/>
    <col min="15618" max="15618" width="57.28515625" customWidth="1"/>
    <col min="15619" max="15619" width="12.7109375" customWidth="1"/>
    <col min="15620" max="15621" width="14" customWidth="1"/>
    <col min="15622" max="15624" width="12.7109375" customWidth="1"/>
    <col min="15873" max="15873" width="4.5703125" customWidth="1"/>
    <col min="15874" max="15874" width="57.28515625" customWidth="1"/>
    <col min="15875" max="15875" width="12.7109375" customWidth="1"/>
    <col min="15876" max="15877" width="14" customWidth="1"/>
    <col min="15878" max="15880" width="12.7109375" customWidth="1"/>
    <col min="16129" max="16129" width="4.5703125" customWidth="1"/>
    <col min="16130" max="16130" width="57.28515625" customWidth="1"/>
    <col min="16131" max="16131" width="12.7109375" customWidth="1"/>
    <col min="16132" max="16133" width="14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27.7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1.2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431"/>
      <c r="B10" s="432"/>
      <c r="C10" s="433"/>
      <c r="D10" s="433"/>
      <c r="E10" s="433"/>
      <c r="F10" s="433"/>
      <c r="G10" s="433"/>
      <c r="H10" s="433"/>
    </row>
    <row r="11" spans="1:8" ht="15" customHeight="1">
      <c r="A11" s="355" t="s">
        <v>394</v>
      </c>
      <c r="B11" s="356"/>
      <c r="C11" s="415">
        <v>0</v>
      </c>
      <c r="D11" s="415">
        <v>0</v>
      </c>
      <c r="E11" s="415">
        <v>0</v>
      </c>
      <c r="F11" s="415">
        <v>0</v>
      </c>
      <c r="G11" s="415">
        <v>0</v>
      </c>
      <c r="H11" s="415">
        <v>0</v>
      </c>
    </row>
    <row r="12" spans="1:8" ht="15" customHeight="1">
      <c r="A12" s="360"/>
      <c r="B12" s="417" t="s">
        <v>395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</row>
    <row r="13" spans="1:8" ht="15" customHeight="1">
      <c r="A13" s="360"/>
      <c r="B13" s="417" t="s">
        <v>396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8" ht="15" customHeight="1">
      <c r="A14" s="360"/>
      <c r="B14" s="417" t="s">
        <v>397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8" ht="20.25" customHeight="1">
      <c r="A15" s="360"/>
      <c r="B15" s="417" t="s">
        <v>398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</row>
    <row r="16" spans="1:8" ht="23.25" customHeight="1">
      <c r="A16" s="360"/>
      <c r="B16" s="417" t="s">
        <v>399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</row>
    <row r="17" spans="1:8" ht="15" customHeight="1">
      <c r="A17" s="360"/>
      <c r="B17" s="417" t="s">
        <v>400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</row>
    <row r="18" spans="1:8" ht="15" customHeight="1">
      <c r="A18" s="421"/>
      <c r="B18" s="422" t="s">
        <v>401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</row>
    <row r="19" spans="1:8" ht="15" customHeight="1">
      <c r="A19" s="355" t="s">
        <v>402</v>
      </c>
      <c r="B19" s="356"/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</row>
    <row r="20" spans="1:8" ht="15" customHeight="1">
      <c r="A20" s="360"/>
      <c r="B20" s="417" t="s">
        <v>403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</row>
    <row r="21" spans="1:8" ht="15" customHeight="1">
      <c r="A21" s="360"/>
      <c r="B21" s="417" t="s">
        <v>404</v>
      </c>
      <c r="C21" s="435">
        <v>0</v>
      </c>
      <c r="D21" s="435">
        <v>0</v>
      </c>
      <c r="E21" s="435">
        <v>0</v>
      </c>
      <c r="F21" s="435">
        <v>0</v>
      </c>
      <c r="G21" s="435">
        <v>0</v>
      </c>
      <c r="H21" s="435">
        <v>0</v>
      </c>
    </row>
    <row r="22" spans="1:8" ht="15" customHeight="1">
      <c r="A22" s="421"/>
      <c r="B22" s="422" t="s">
        <v>405</v>
      </c>
      <c r="C22" s="435">
        <v>0</v>
      </c>
      <c r="D22" s="435">
        <v>0</v>
      </c>
      <c r="E22" s="435">
        <v>0</v>
      </c>
      <c r="F22" s="435">
        <v>0</v>
      </c>
      <c r="G22" s="435">
        <v>0</v>
      </c>
      <c r="H22" s="435">
        <v>0</v>
      </c>
    </row>
    <row r="23" spans="1:8" ht="15" customHeight="1">
      <c r="A23" s="355" t="s">
        <v>406</v>
      </c>
      <c r="B23" s="356"/>
      <c r="C23" s="415">
        <v>0</v>
      </c>
      <c r="D23" s="415">
        <v>0</v>
      </c>
      <c r="E23" s="415">
        <v>0</v>
      </c>
      <c r="F23" s="415">
        <v>0</v>
      </c>
      <c r="G23" s="415">
        <v>0</v>
      </c>
      <c r="H23" s="415">
        <v>0</v>
      </c>
    </row>
    <row r="24" spans="1:8" ht="15" customHeight="1">
      <c r="A24" s="360"/>
      <c r="B24" s="417" t="s">
        <v>407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</row>
    <row r="25" spans="1:8" ht="15" customHeight="1">
      <c r="A25" s="360"/>
      <c r="B25" s="417" t="s">
        <v>408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>
      <c r="A26" s="360"/>
      <c r="B26" s="417" t="s">
        <v>409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>
      <c r="A27" s="360"/>
      <c r="B27" s="417" t="s">
        <v>410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</row>
    <row r="28" spans="1:8" ht="15" customHeight="1">
      <c r="A28" s="360"/>
      <c r="B28" s="417" t="s">
        <v>411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</row>
    <row r="29" spans="1:8" ht="15" customHeight="1">
      <c r="A29" s="360"/>
      <c r="B29" s="417" t="s">
        <v>412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</row>
    <row r="30" spans="1:8" ht="15" customHeight="1">
      <c r="A30" s="360"/>
      <c r="B30" s="417" t="s">
        <v>413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</row>
    <row r="31" spans="1:8" ht="15" customHeight="1">
      <c r="A31" s="360"/>
      <c r="B31" s="417"/>
      <c r="C31" s="415"/>
      <c r="D31" s="415"/>
      <c r="E31" s="415"/>
      <c r="F31" s="415"/>
      <c r="G31" s="415"/>
      <c r="H31" s="415"/>
    </row>
    <row r="32" spans="1:8" ht="15" customHeight="1">
      <c r="A32" s="360"/>
      <c r="B32" s="417"/>
      <c r="C32" s="415"/>
      <c r="D32" s="415"/>
      <c r="E32" s="415"/>
      <c r="F32" s="415"/>
      <c r="G32" s="415"/>
      <c r="H32" s="415"/>
    </row>
    <row r="33" spans="1:8" s="423" customFormat="1" ht="15" customHeight="1">
      <c r="A33" s="424"/>
      <c r="B33" s="425" t="s">
        <v>454</v>
      </c>
      <c r="C33" s="426">
        <v>0</v>
      </c>
      <c r="D33" s="426">
        <v>0</v>
      </c>
      <c r="E33" s="426">
        <v>0</v>
      </c>
      <c r="F33" s="426">
        <v>0</v>
      </c>
      <c r="G33" s="426">
        <v>0</v>
      </c>
      <c r="H33" s="426">
        <v>0</v>
      </c>
    </row>
    <row r="34" spans="1:8">
      <c r="A34" s="424"/>
      <c r="B34" s="425" t="s">
        <v>455</v>
      </c>
      <c r="C34" s="426">
        <f>'[2]EAPED NE COG'!C39+'[2]EAPED NE COG (2)'!C36+'[2]EAPED NE COG (3)'!C34+'EAPED E COG'!C39+'[2]EAPED E COG (2)'!C36</f>
        <v>91545075.409999996</v>
      </c>
      <c r="D34" s="426">
        <f>'[2]EAPED NE COG'!D39+'[2]EAPED NE COG (2)'!D36+'[2]EAPED NE COG (3)'!D34+'EAPED E COG'!D39+'[2]EAPED E COG (2)'!D36</f>
        <v>5248297</v>
      </c>
      <c r="E34" s="426">
        <f>'[2]EAPED NE COG'!E39+'[2]EAPED NE COG (2)'!E36+'[2]EAPED NE COG (3)'!E34+'EAPED E COG'!E39+'[2]EAPED E COG (2)'!E36</f>
        <v>96793372.789999992</v>
      </c>
      <c r="F34" s="426">
        <f>'[2]EAPED NE COG'!F39+'[2]EAPED NE COG (2)'!F36+'[2]EAPED NE COG (3)'!F34+'EAPED E COG'!F39+'[2]EAPED E COG (2)'!F36</f>
        <v>96793372.459999993</v>
      </c>
      <c r="G34" s="426">
        <f>'[2]EAPED NE COG'!G39+'[2]EAPED NE COG (2)'!G36+'[2]EAPED NE COG (3)'!G34+'EAPED E COG'!G39+'[2]EAPED E COG (2)'!G36</f>
        <v>91870833.890000015</v>
      </c>
      <c r="H34" s="426">
        <f>'[2]EAPED NE COG'!H39+'[2]EAPED NE COG (2)'!H36+'[2]EAPED NE COG (3)'!H34+'EAPED E COG'!H39+'[2]EAPED E COG (2)'!H36</f>
        <v>0.32999999821186066</v>
      </c>
    </row>
    <row r="35" spans="1:8">
      <c r="C35" s="429"/>
      <c r="D35" s="429"/>
      <c r="E35" s="429"/>
      <c r="F35" s="429"/>
      <c r="G35" s="429"/>
      <c r="H35" s="429"/>
    </row>
    <row r="36" spans="1:8">
      <c r="C36" s="429"/>
      <c r="D36" s="429"/>
      <c r="E36" s="429"/>
      <c r="F36" s="429"/>
      <c r="G36" s="429"/>
      <c r="H36" s="429"/>
    </row>
    <row r="38" spans="1:8">
      <c r="C38" s="429"/>
      <c r="D38" s="429"/>
      <c r="E38" s="429"/>
      <c r="F38" s="429"/>
      <c r="G38" s="429"/>
      <c r="H38" s="429"/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5" orientation="landscape" horizontalDpi="300" verticalDpi="300" r:id="rId1"/>
  <headerFooter>
    <oddFooter>&amp;R&amp;8LDF /6.&amp;P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view="pageBreakPreview" topLeftCell="A7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4" width="13.7109375" style="338" customWidth="1"/>
    <col min="5" max="8" width="12.7109375" style="338" customWidth="1"/>
    <col min="257" max="257" width="4.5703125" customWidth="1"/>
    <col min="258" max="258" width="57.28515625" customWidth="1"/>
    <col min="259" max="259" width="12.7109375" customWidth="1"/>
    <col min="260" max="260" width="13.7109375" customWidth="1"/>
    <col min="261" max="264" width="12.7109375" customWidth="1"/>
    <col min="513" max="513" width="4.5703125" customWidth="1"/>
    <col min="514" max="514" width="57.28515625" customWidth="1"/>
    <col min="515" max="515" width="12.7109375" customWidth="1"/>
    <col min="516" max="516" width="13.7109375" customWidth="1"/>
    <col min="517" max="520" width="12.7109375" customWidth="1"/>
    <col min="769" max="769" width="4.5703125" customWidth="1"/>
    <col min="770" max="770" width="57.28515625" customWidth="1"/>
    <col min="771" max="771" width="12.7109375" customWidth="1"/>
    <col min="772" max="772" width="13.7109375" customWidth="1"/>
    <col min="773" max="776" width="12.7109375" customWidth="1"/>
    <col min="1025" max="1025" width="4.5703125" customWidth="1"/>
    <col min="1026" max="1026" width="57.28515625" customWidth="1"/>
    <col min="1027" max="1027" width="12.7109375" customWidth="1"/>
    <col min="1028" max="1028" width="13.7109375" customWidth="1"/>
    <col min="1029" max="1032" width="12.7109375" customWidth="1"/>
    <col min="1281" max="1281" width="4.5703125" customWidth="1"/>
    <col min="1282" max="1282" width="57.28515625" customWidth="1"/>
    <col min="1283" max="1283" width="12.7109375" customWidth="1"/>
    <col min="1284" max="1284" width="13.7109375" customWidth="1"/>
    <col min="1285" max="1288" width="12.7109375" customWidth="1"/>
    <col min="1537" max="1537" width="4.5703125" customWidth="1"/>
    <col min="1538" max="1538" width="57.28515625" customWidth="1"/>
    <col min="1539" max="1539" width="12.7109375" customWidth="1"/>
    <col min="1540" max="1540" width="13.7109375" customWidth="1"/>
    <col min="1541" max="1544" width="12.7109375" customWidth="1"/>
    <col min="1793" max="1793" width="4.5703125" customWidth="1"/>
    <col min="1794" max="1794" width="57.28515625" customWidth="1"/>
    <col min="1795" max="1795" width="12.7109375" customWidth="1"/>
    <col min="1796" max="1796" width="13.7109375" customWidth="1"/>
    <col min="1797" max="1800" width="12.7109375" customWidth="1"/>
    <col min="2049" max="2049" width="4.5703125" customWidth="1"/>
    <col min="2050" max="2050" width="57.28515625" customWidth="1"/>
    <col min="2051" max="2051" width="12.7109375" customWidth="1"/>
    <col min="2052" max="2052" width="13.7109375" customWidth="1"/>
    <col min="2053" max="2056" width="12.7109375" customWidth="1"/>
    <col min="2305" max="2305" width="4.5703125" customWidth="1"/>
    <col min="2306" max="2306" width="57.28515625" customWidth="1"/>
    <col min="2307" max="2307" width="12.7109375" customWidth="1"/>
    <col min="2308" max="2308" width="13.7109375" customWidth="1"/>
    <col min="2309" max="2312" width="12.7109375" customWidth="1"/>
    <col min="2561" max="2561" width="4.5703125" customWidth="1"/>
    <col min="2562" max="2562" width="57.28515625" customWidth="1"/>
    <col min="2563" max="2563" width="12.7109375" customWidth="1"/>
    <col min="2564" max="2564" width="13.7109375" customWidth="1"/>
    <col min="2565" max="2568" width="12.7109375" customWidth="1"/>
    <col min="2817" max="2817" width="4.5703125" customWidth="1"/>
    <col min="2818" max="2818" width="57.28515625" customWidth="1"/>
    <col min="2819" max="2819" width="12.7109375" customWidth="1"/>
    <col min="2820" max="2820" width="13.7109375" customWidth="1"/>
    <col min="2821" max="2824" width="12.7109375" customWidth="1"/>
    <col min="3073" max="3073" width="4.5703125" customWidth="1"/>
    <col min="3074" max="3074" width="57.28515625" customWidth="1"/>
    <col min="3075" max="3075" width="12.7109375" customWidth="1"/>
    <col min="3076" max="3076" width="13.7109375" customWidth="1"/>
    <col min="3077" max="3080" width="12.7109375" customWidth="1"/>
    <col min="3329" max="3329" width="4.5703125" customWidth="1"/>
    <col min="3330" max="3330" width="57.28515625" customWidth="1"/>
    <col min="3331" max="3331" width="12.7109375" customWidth="1"/>
    <col min="3332" max="3332" width="13.7109375" customWidth="1"/>
    <col min="3333" max="3336" width="12.7109375" customWidth="1"/>
    <col min="3585" max="3585" width="4.5703125" customWidth="1"/>
    <col min="3586" max="3586" width="57.28515625" customWidth="1"/>
    <col min="3587" max="3587" width="12.7109375" customWidth="1"/>
    <col min="3588" max="3588" width="13.7109375" customWidth="1"/>
    <col min="3589" max="3592" width="12.7109375" customWidth="1"/>
    <col min="3841" max="3841" width="4.5703125" customWidth="1"/>
    <col min="3842" max="3842" width="57.28515625" customWidth="1"/>
    <col min="3843" max="3843" width="12.7109375" customWidth="1"/>
    <col min="3844" max="3844" width="13.7109375" customWidth="1"/>
    <col min="3845" max="3848" width="12.7109375" customWidth="1"/>
    <col min="4097" max="4097" width="4.5703125" customWidth="1"/>
    <col min="4098" max="4098" width="57.28515625" customWidth="1"/>
    <col min="4099" max="4099" width="12.7109375" customWidth="1"/>
    <col min="4100" max="4100" width="13.7109375" customWidth="1"/>
    <col min="4101" max="4104" width="12.7109375" customWidth="1"/>
    <col min="4353" max="4353" width="4.5703125" customWidth="1"/>
    <col min="4354" max="4354" width="57.28515625" customWidth="1"/>
    <col min="4355" max="4355" width="12.7109375" customWidth="1"/>
    <col min="4356" max="4356" width="13.7109375" customWidth="1"/>
    <col min="4357" max="4360" width="12.7109375" customWidth="1"/>
    <col min="4609" max="4609" width="4.5703125" customWidth="1"/>
    <col min="4610" max="4610" width="57.28515625" customWidth="1"/>
    <col min="4611" max="4611" width="12.7109375" customWidth="1"/>
    <col min="4612" max="4612" width="13.7109375" customWidth="1"/>
    <col min="4613" max="4616" width="12.7109375" customWidth="1"/>
    <col min="4865" max="4865" width="4.5703125" customWidth="1"/>
    <col min="4866" max="4866" width="57.28515625" customWidth="1"/>
    <col min="4867" max="4867" width="12.7109375" customWidth="1"/>
    <col min="4868" max="4868" width="13.7109375" customWidth="1"/>
    <col min="4869" max="4872" width="12.7109375" customWidth="1"/>
    <col min="5121" max="5121" width="4.5703125" customWidth="1"/>
    <col min="5122" max="5122" width="57.28515625" customWidth="1"/>
    <col min="5123" max="5123" width="12.7109375" customWidth="1"/>
    <col min="5124" max="5124" width="13.7109375" customWidth="1"/>
    <col min="5125" max="5128" width="12.7109375" customWidth="1"/>
    <col min="5377" max="5377" width="4.5703125" customWidth="1"/>
    <col min="5378" max="5378" width="57.28515625" customWidth="1"/>
    <col min="5379" max="5379" width="12.7109375" customWidth="1"/>
    <col min="5380" max="5380" width="13.7109375" customWidth="1"/>
    <col min="5381" max="5384" width="12.7109375" customWidth="1"/>
    <col min="5633" max="5633" width="4.5703125" customWidth="1"/>
    <col min="5634" max="5634" width="57.28515625" customWidth="1"/>
    <col min="5635" max="5635" width="12.7109375" customWidth="1"/>
    <col min="5636" max="5636" width="13.7109375" customWidth="1"/>
    <col min="5637" max="5640" width="12.7109375" customWidth="1"/>
    <col min="5889" max="5889" width="4.5703125" customWidth="1"/>
    <col min="5890" max="5890" width="57.28515625" customWidth="1"/>
    <col min="5891" max="5891" width="12.7109375" customWidth="1"/>
    <col min="5892" max="5892" width="13.7109375" customWidth="1"/>
    <col min="5893" max="5896" width="12.7109375" customWidth="1"/>
    <col min="6145" max="6145" width="4.5703125" customWidth="1"/>
    <col min="6146" max="6146" width="57.28515625" customWidth="1"/>
    <col min="6147" max="6147" width="12.7109375" customWidth="1"/>
    <col min="6148" max="6148" width="13.7109375" customWidth="1"/>
    <col min="6149" max="6152" width="12.7109375" customWidth="1"/>
    <col min="6401" max="6401" width="4.5703125" customWidth="1"/>
    <col min="6402" max="6402" width="57.28515625" customWidth="1"/>
    <col min="6403" max="6403" width="12.7109375" customWidth="1"/>
    <col min="6404" max="6404" width="13.7109375" customWidth="1"/>
    <col min="6405" max="6408" width="12.7109375" customWidth="1"/>
    <col min="6657" max="6657" width="4.5703125" customWidth="1"/>
    <col min="6658" max="6658" width="57.28515625" customWidth="1"/>
    <col min="6659" max="6659" width="12.7109375" customWidth="1"/>
    <col min="6660" max="6660" width="13.7109375" customWidth="1"/>
    <col min="6661" max="6664" width="12.7109375" customWidth="1"/>
    <col min="6913" max="6913" width="4.5703125" customWidth="1"/>
    <col min="6914" max="6914" width="57.28515625" customWidth="1"/>
    <col min="6915" max="6915" width="12.7109375" customWidth="1"/>
    <col min="6916" max="6916" width="13.7109375" customWidth="1"/>
    <col min="6917" max="6920" width="12.7109375" customWidth="1"/>
    <col min="7169" max="7169" width="4.5703125" customWidth="1"/>
    <col min="7170" max="7170" width="57.28515625" customWidth="1"/>
    <col min="7171" max="7171" width="12.7109375" customWidth="1"/>
    <col min="7172" max="7172" width="13.7109375" customWidth="1"/>
    <col min="7173" max="7176" width="12.7109375" customWidth="1"/>
    <col min="7425" max="7425" width="4.5703125" customWidth="1"/>
    <col min="7426" max="7426" width="57.28515625" customWidth="1"/>
    <col min="7427" max="7427" width="12.7109375" customWidth="1"/>
    <col min="7428" max="7428" width="13.7109375" customWidth="1"/>
    <col min="7429" max="7432" width="12.7109375" customWidth="1"/>
    <col min="7681" max="7681" width="4.5703125" customWidth="1"/>
    <col min="7682" max="7682" width="57.28515625" customWidth="1"/>
    <col min="7683" max="7683" width="12.7109375" customWidth="1"/>
    <col min="7684" max="7684" width="13.7109375" customWidth="1"/>
    <col min="7685" max="7688" width="12.7109375" customWidth="1"/>
    <col min="7937" max="7937" width="4.5703125" customWidth="1"/>
    <col min="7938" max="7938" width="57.28515625" customWidth="1"/>
    <col min="7939" max="7939" width="12.7109375" customWidth="1"/>
    <col min="7940" max="7940" width="13.7109375" customWidth="1"/>
    <col min="7941" max="7944" width="12.7109375" customWidth="1"/>
    <col min="8193" max="8193" width="4.5703125" customWidth="1"/>
    <col min="8194" max="8194" width="57.28515625" customWidth="1"/>
    <col min="8195" max="8195" width="12.7109375" customWidth="1"/>
    <col min="8196" max="8196" width="13.7109375" customWidth="1"/>
    <col min="8197" max="8200" width="12.7109375" customWidth="1"/>
    <col min="8449" max="8449" width="4.5703125" customWidth="1"/>
    <col min="8450" max="8450" width="57.28515625" customWidth="1"/>
    <col min="8451" max="8451" width="12.7109375" customWidth="1"/>
    <col min="8452" max="8452" width="13.7109375" customWidth="1"/>
    <col min="8453" max="8456" width="12.7109375" customWidth="1"/>
    <col min="8705" max="8705" width="4.5703125" customWidth="1"/>
    <col min="8706" max="8706" width="57.28515625" customWidth="1"/>
    <col min="8707" max="8707" width="12.7109375" customWidth="1"/>
    <col min="8708" max="8708" width="13.7109375" customWidth="1"/>
    <col min="8709" max="8712" width="12.7109375" customWidth="1"/>
    <col min="8961" max="8961" width="4.5703125" customWidth="1"/>
    <col min="8962" max="8962" width="57.28515625" customWidth="1"/>
    <col min="8963" max="8963" width="12.7109375" customWidth="1"/>
    <col min="8964" max="8964" width="13.7109375" customWidth="1"/>
    <col min="8965" max="8968" width="12.7109375" customWidth="1"/>
    <col min="9217" max="9217" width="4.5703125" customWidth="1"/>
    <col min="9218" max="9218" width="57.28515625" customWidth="1"/>
    <col min="9219" max="9219" width="12.7109375" customWidth="1"/>
    <col min="9220" max="9220" width="13.7109375" customWidth="1"/>
    <col min="9221" max="9224" width="12.7109375" customWidth="1"/>
    <col min="9473" max="9473" width="4.5703125" customWidth="1"/>
    <col min="9474" max="9474" width="57.28515625" customWidth="1"/>
    <col min="9475" max="9475" width="12.7109375" customWidth="1"/>
    <col min="9476" max="9476" width="13.7109375" customWidth="1"/>
    <col min="9477" max="9480" width="12.7109375" customWidth="1"/>
    <col min="9729" max="9729" width="4.5703125" customWidth="1"/>
    <col min="9730" max="9730" width="57.28515625" customWidth="1"/>
    <col min="9731" max="9731" width="12.7109375" customWidth="1"/>
    <col min="9732" max="9732" width="13.7109375" customWidth="1"/>
    <col min="9733" max="9736" width="12.7109375" customWidth="1"/>
    <col min="9985" max="9985" width="4.5703125" customWidth="1"/>
    <col min="9986" max="9986" width="57.28515625" customWidth="1"/>
    <col min="9987" max="9987" width="12.7109375" customWidth="1"/>
    <col min="9988" max="9988" width="13.7109375" customWidth="1"/>
    <col min="9989" max="9992" width="12.7109375" customWidth="1"/>
    <col min="10241" max="10241" width="4.5703125" customWidth="1"/>
    <col min="10242" max="10242" width="57.28515625" customWidth="1"/>
    <col min="10243" max="10243" width="12.7109375" customWidth="1"/>
    <col min="10244" max="10244" width="13.7109375" customWidth="1"/>
    <col min="10245" max="10248" width="12.7109375" customWidth="1"/>
    <col min="10497" max="10497" width="4.5703125" customWidth="1"/>
    <col min="10498" max="10498" width="57.28515625" customWidth="1"/>
    <col min="10499" max="10499" width="12.7109375" customWidth="1"/>
    <col min="10500" max="10500" width="13.7109375" customWidth="1"/>
    <col min="10501" max="10504" width="12.7109375" customWidth="1"/>
    <col min="10753" max="10753" width="4.5703125" customWidth="1"/>
    <col min="10754" max="10754" width="57.28515625" customWidth="1"/>
    <col min="10755" max="10755" width="12.7109375" customWidth="1"/>
    <col min="10756" max="10756" width="13.7109375" customWidth="1"/>
    <col min="10757" max="10760" width="12.7109375" customWidth="1"/>
    <col min="11009" max="11009" width="4.5703125" customWidth="1"/>
    <col min="11010" max="11010" width="57.28515625" customWidth="1"/>
    <col min="11011" max="11011" width="12.7109375" customWidth="1"/>
    <col min="11012" max="11012" width="13.7109375" customWidth="1"/>
    <col min="11013" max="11016" width="12.7109375" customWidth="1"/>
    <col min="11265" max="11265" width="4.5703125" customWidth="1"/>
    <col min="11266" max="11266" width="57.28515625" customWidth="1"/>
    <col min="11267" max="11267" width="12.7109375" customWidth="1"/>
    <col min="11268" max="11268" width="13.7109375" customWidth="1"/>
    <col min="11269" max="11272" width="12.7109375" customWidth="1"/>
    <col min="11521" max="11521" width="4.5703125" customWidth="1"/>
    <col min="11522" max="11522" width="57.28515625" customWidth="1"/>
    <col min="11523" max="11523" width="12.7109375" customWidth="1"/>
    <col min="11524" max="11524" width="13.7109375" customWidth="1"/>
    <col min="11525" max="11528" width="12.7109375" customWidth="1"/>
    <col min="11777" max="11777" width="4.5703125" customWidth="1"/>
    <col min="11778" max="11778" width="57.28515625" customWidth="1"/>
    <col min="11779" max="11779" width="12.7109375" customWidth="1"/>
    <col min="11780" max="11780" width="13.7109375" customWidth="1"/>
    <col min="11781" max="11784" width="12.7109375" customWidth="1"/>
    <col min="12033" max="12033" width="4.5703125" customWidth="1"/>
    <col min="12034" max="12034" width="57.28515625" customWidth="1"/>
    <col min="12035" max="12035" width="12.7109375" customWidth="1"/>
    <col min="12036" max="12036" width="13.7109375" customWidth="1"/>
    <col min="12037" max="12040" width="12.7109375" customWidth="1"/>
    <col min="12289" max="12289" width="4.5703125" customWidth="1"/>
    <col min="12290" max="12290" width="57.28515625" customWidth="1"/>
    <col min="12291" max="12291" width="12.7109375" customWidth="1"/>
    <col min="12292" max="12292" width="13.7109375" customWidth="1"/>
    <col min="12293" max="12296" width="12.7109375" customWidth="1"/>
    <col min="12545" max="12545" width="4.5703125" customWidth="1"/>
    <col min="12546" max="12546" width="57.28515625" customWidth="1"/>
    <col min="12547" max="12547" width="12.7109375" customWidth="1"/>
    <col min="12548" max="12548" width="13.7109375" customWidth="1"/>
    <col min="12549" max="12552" width="12.7109375" customWidth="1"/>
    <col min="12801" max="12801" width="4.5703125" customWidth="1"/>
    <col min="12802" max="12802" width="57.28515625" customWidth="1"/>
    <col min="12803" max="12803" width="12.7109375" customWidth="1"/>
    <col min="12804" max="12804" width="13.7109375" customWidth="1"/>
    <col min="12805" max="12808" width="12.7109375" customWidth="1"/>
    <col min="13057" max="13057" width="4.5703125" customWidth="1"/>
    <col min="13058" max="13058" width="57.28515625" customWidth="1"/>
    <col min="13059" max="13059" width="12.7109375" customWidth="1"/>
    <col min="13060" max="13060" width="13.7109375" customWidth="1"/>
    <col min="13061" max="13064" width="12.7109375" customWidth="1"/>
    <col min="13313" max="13313" width="4.5703125" customWidth="1"/>
    <col min="13314" max="13314" width="57.28515625" customWidth="1"/>
    <col min="13315" max="13315" width="12.7109375" customWidth="1"/>
    <col min="13316" max="13316" width="13.7109375" customWidth="1"/>
    <col min="13317" max="13320" width="12.7109375" customWidth="1"/>
    <col min="13569" max="13569" width="4.5703125" customWidth="1"/>
    <col min="13570" max="13570" width="57.28515625" customWidth="1"/>
    <col min="13571" max="13571" width="12.7109375" customWidth="1"/>
    <col min="13572" max="13572" width="13.7109375" customWidth="1"/>
    <col min="13573" max="13576" width="12.7109375" customWidth="1"/>
    <col min="13825" max="13825" width="4.5703125" customWidth="1"/>
    <col min="13826" max="13826" width="57.28515625" customWidth="1"/>
    <col min="13827" max="13827" width="12.7109375" customWidth="1"/>
    <col min="13828" max="13828" width="13.7109375" customWidth="1"/>
    <col min="13829" max="13832" width="12.7109375" customWidth="1"/>
    <col min="14081" max="14081" width="4.5703125" customWidth="1"/>
    <col min="14082" max="14082" width="57.28515625" customWidth="1"/>
    <col min="14083" max="14083" width="12.7109375" customWidth="1"/>
    <col min="14084" max="14084" width="13.7109375" customWidth="1"/>
    <col min="14085" max="14088" width="12.7109375" customWidth="1"/>
    <col min="14337" max="14337" width="4.5703125" customWidth="1"/>
    <col min="14338" max="14338" width="57.28515625" customWidth="1"/>
    <col min="14339" max="14339" width="12.7109375" customWidth="1"/>
    <col min="14340" max="14340" width="13.7109375" customWidth="1"/>
    <col min="14341" max="14344" width="12.7109375" customWidth="1"/>
    <col min="14593" max="14593" width="4.5703125" customWidth="1"/>
    <col min="14594" max="14594" width="57.28515625" customWidth="1"/>
    <col min="14595" max="14595" width="12.7109375" customWidth="1"/>
    <col min="14596" max="14596" width="13.7109375" customWidth="1"/>
    <col min="14597" max="14600" width="12.7109375" customWidth="1"/>
    <col min="14849" max="14849" width="4.5703125" customWidth="1"/>
    <col min="14850" max="14850" width="57.28515625" customWidth="1"/>
    <col min="14851" max="14851" width="12.7109375" customWidth="1"/>
    <col min="14852" max="14852" width="13.7109375" customWidth="1"/>
    <col min="14853" max="14856" width="12.7109375" customWidth="1"/>
    <col min="15105" max="15105" width="4.5703125" customWidth="1"/>
    <col min="15106" max="15106" width="57.28515625" customWidth="1"/>
    <col min="15107" max="15107" width="12.7109375" customWidth="1"/>
    <col min="15108" max="15108" width="13.7109375" customWidth="1"/>
    <col min="15109" max="15112" width="12.7109375" customWidth="1"/>
    <col min="15361" max="15361" width="4.5703125" customWidth="1"/>
    <col min="15362" max="15362" width="57.28515625" customWidth="1"/>
    <col min="15363" max="15363" width="12.7109375" customWidth="1"/>
    <col min="15364" max="15364" width="13.7109375" customWidth="1"/>
    <col min="15365" max="15368" width="12.7109375" customWidth="1"/>
    <col min="15617" max="15617" width="4.5703125" customWidth="1"/>
    <col min="15618" max="15618" width="57.28515625" customWidth="1"/>
    <col min="15619" max="15619" width="12.7109375" customWidth="1"/>
    <col min="15620" max="15620" width="13.7109375" customWidth="1"/>
    <col min="15621" max="15624" width="12.7109375" customWidth="1"/>
    <col min="15873" max="15873" width="4.5703125" customWidth="1"/>
    <col min="15874" max="15874" width="57.28515625" customWidth="1"/>
    <col min="15875" max="15875" width="12.7109375" customWidth="1"/>
    <col min="15876" max="15876" width="13.7109375" customWidth="1"/>
    <col min="15877" max="15880" width="12.7109375" customWidth="1"/>
    <col min="16129" max="16129" width="4.5703125" customWidth="1"/>
    <col min="16130" max="16130" width="57.28515625" customWidth="1"/>
    <col min="16131" max="16131" width="12.7109375" customWidth="1"/>
    <col min="16132" max="16132" width="13.7109375" customWidth="1"/>
    <col min="16133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456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41.2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1.2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431"/>
      <c r="B10" s="432"/>
      <c r="C10" s="433"/>
      <c r="D10" s="433"/>
      <c r="E10" s="433"/>
      <c r="F10" s="433"/>
      <c r="G10" s="433"/>
      <c r="H10" s="433"/>
    </row>
    <row r="11" spans="1:8" ht="15" customHeight="1">
      <c r="A11" s="459" t="s">
        <v>339</v>
      </c>
      <c r="B11" s="460"/>
      <c r="C11" s="461">
        <f>SUM(C12:C19)</f>
        <v>91545075</v>
      </c>
      <c r="D11" s="461">
        <f>SUM(D12:D19)</f>
        <v>5138237</v>
      </c>
      <c r="E11" s="461">
        <f>SUM(E12:E19)</f>
        <v>96683312.040000007</v>
      </c>
      <c r="F11" s="461">
        <f>SUM(F12:F19)</f>
        <v>96683311.920000002</v>
      </c>
      <c r="G11" s="461">
        <f>SUM(G12:G19)</f>
        <v>91760943.890000001</v>
      </c>
      <c r="H11" s="461">
        <f>E11-F11</f>
        <v>0.12000000476837158</v>
      </c>
    </row>
    <row r="12" spans="1:8" ht="15" customHeight="1">
      <c r="A12" s="462"/>
      <c r="B12" s="463" t="s">
        <v>457</v>
      </c>
      <c r="C12" s="464">
        <v>0</v>
      </c>
      <c r="D12" s="464">
        <v>0</v>
      </c>
      <c r="E12" s="464">
        <v>0</v>
      </c>
      <c r="F12" s="464">
        <v>0</v>
      </c>
      <c r="G12" s="464">
        <v>0</v>
      </c>
      <c r="H12" s="464">
        <v>0</v>
      </c>
    </row>
    <row r="13" spans="1:8" ht="15" customHeight="1">
      <c r="A13" s="462"/>
      <c r="B13" s="463" t="s">
        <v>458</v>
      </c>
      <c r="C13" s="464">
        <v>0</v>
      </c>
      <c r="D13" s="464">
        <v>0</v>
      </c>
      <c r="E13" s="464">
        <v>0</v>
      </c>
      <c r="F13" s="464">
        <v>0</v>
      </c>
      <c r="G13" s="464">
        <v>0</v>
      </c>
      <c r="H13" s="464">
        <v>0</v>
      </c>
    </row>
    <row r="14" spans="1:8" ht="15" customHeight="1">
      <c r="A14" s="462"/>
      <c r="B14" s="463" t="s">
        <v>459</v>
      </c>
      <c r="C14" s="464">
        <v>0</v>
      </c>
      <c r="D14" s="464">
        <v>0</v>
      </c>
      <c r="E14" s="464">
        <v>0</v>
      </c>
      <c r="F14" s="464">
        <v>0</v>
      </c>
      <c r="G14" s="464">
        <v>0</v>
      </c>
      <c r="H14" s="464">
        <v>0</v>
      </c>
    </row>
    <row r="15" spans="1:8" ht="15" customHeight="1">
      <c r="A15" s="462"/>
      <c r="B15" s="463" t="s">
        <v>460</v>
      </c>
      <c r="C15" s="464">
        <v>0</v>
      </c>
      <c r="D15" s="464">
        <v>0</v>
      </c>
      <c r="E15" s="464">
        <v>0</v>
      </c>
      <c r="F15" s="464">
        <v>0</v>
      </c>
      <c r="G15" s="464">
        <v>0</v>
      </c>
      <c r="H15" s="464">
        <v>0</v>
      </c>
    </row>
    <row r="16" spans="1:8" ht="15" customHeight="1">
      <c r="A16" s="462"/>
      <c r="B16" s="463" t="s">
        <v>461</v>
      </c>
      <c r="C16" s="464">
        <v>0</v>
      </c>
      <c r="D16" s="464">
        <v>0</v>
      </c>
      <c r="E16" s="464">
        <v>0</v>
      </c>
      <c r="F16" s="464">
        <v>0</v>
      </c>
      <c r="G16" s="464">
        <v>0</v>
      </c>
      <c r="H16" s="464">
        <v>0</v>
      </c>
    </row>
    <row r="17" spans="1:8" ht="15" customHeight="1">
      <c r="A17" s="462"/>
      <c r="B17" s="463" t="s">
        <v>462</v>
      </c>
      <c r="C17" s="464">
        <v>0</v>
      </c>
      <c r="D17" s="464">
        <v>0</v>
      </c>
      <c r="E17" s="464">
        <v>0</v>
      </c>
      <c r="F17" s="464">
        <v>0</v>
      </c>
      <c r="G17" s="464">
        <v>0</v>
      </c>
      <c r="H17" s="464">
        <v>0</v>
      </c>
    </row>
    <row r="18" spans="1:8" ht="15" customHeight="1">
      <c r="A18" s="462"/>
      <c r="B18" s="463" t="s">
        <v>463</v>
      </c>
      <c r="C18" s="464">
        <v>0</v>
      </c>
      <c r="D18" s="464">
        <v>0</v>
      </c>
      <c r="E18" s="464">
        <v>0</v>
      </c>
      <c r="F18" s="464">
        <v>0</v>
      </c>
      <c r="G18" s="464">
        <v>0</v>
      </c>
      <c r="H18" s="464">
        <v>0</v>
      </c>
    </row>
    <row r="19" spans="1:8" ht="15" customHeight="1">
      <c r="A19" s="462"/>
      <c r="B19" s="463" t="s">
        <v>464</v>
      </c>
      <c r="C19" s="464">
        <v>91545075</v>
      </c>
      <c r="D19" s="464">
        <v>5138237</v>
      </c>
      <c r="E19" s="464">
        <v>96683312.040000007</v>
      </c>
      <c r="F19" s="464">
        <v>96683311.920000002</v>
      </c>
      <c r="G19" s="464">
        <v>91760943.890000001</v>
      </c>
      <c r="H19" s="464">
        <f>+E19-F19</f>
        <v>0.12000000476837158</v>
      </c>
    </row>
    <row r="20" spans="1:8" ht="15" customHeight="1">
      <c r="A20" s="462"/>
      <c r="B20" s="463"/>
      <c r="C20" s="461"/>
      <c r="D20" s="461"/>
      <c r="E20" s="461"/>
      <c r="F20" s="461"/>
      <c r="G20" s="461"/>
      <c r="H20" s="465"/>
    </row>
    <row r="21" spans="1:8" ht="15" customHeight="1">
      <c r="A21" s="459" t="s">
        <v>416</v>
      </c>
      <c r="B21" s="460"/>
      <c r="C21" s="461">
        <f t="shared" ref="C21:H21" si="0">SUM(C22:C29)</f>
        <v>0</v>
      </c>
      <c r="D21" s="461">
        <f t="shared" si="0"/>
        <v>110061</v>
      </c>
      <c r="E21" s="461">
        <f t="shared" si="0"/>
        <v>110061</v>
      </c>
      <c r="F21" s="461">
        <f t="shared" si="0"/>
        <v>110060.71</v>
      </c>
      <c r="G21" s="461">
        <f t="shared" si="0"/>
        <v>109890</v>
      </c>
      <c r="H21" s="461">
        <f t="shared" si="0"/>
        <v>0.28999999999359716</v>
      </c>
    </row>
    <row r="22" spans="1:8" ht="15" customHeight="1">
      <c r="A22" s="462"/>
      <c r="B22" s="463" t="s">
        <v>457</v>
      </c>
      <c r="C22" s="464">
        <v>0</v>
      </c>
      <c r="D22" s="464">
        <v>0</v>
      </c>
      <c r="E22" s="464">
        <v>0</v>
      </c>
      <c r="F22" s="464">
        <v>0</v>
      </c>
      <c r="G22" s="464">
        <v>0</v>
      </c>
      <c r="H22" s="464">
        <v>0</v>
      </c>
    </row>
    <row r="23" spans="1:8" ht="15" customHeight="1">
      <c r="A23" s="462"/>
      <c r="B23" s="463" t="s">
        <v>458</v>
      </c>
      <c r="C23" s="464">
        <v>0</v>
      </c>
      <c r="D23" s="464">
        <v>0</v>
      </c>
      <c r="E23" s="464">
        <v>0</v>
      </c>
      <c r="F23" s="464">
        <v>0</v>
      </c>
      <c r="G23" s="464">
        <v>0</v>
      </c>
      <c r="H23" s="464">
        <v>0</v>
      </c>
    </row>
    <row r="24" spans="1:8" ht="15" customHeight="1">
      <c r="A24" s="462"/>
      <c r="B24" s="463" t="s">
        <v>459</v>
      </c>
      <c r="C24" s="464">
        <v>0</v>
      </c>
      <c r="D24" s="464">
        <v>0</v>
      </c>
      <c r="E24" s="464">
        <v>0</v>
      </c>
      <c r="F24" s="464">
        <v>0</v>
      </c>
      <c r="G24" s="464">
        <v>0</v>
      </c>
      <c r="H24" s="464">
        <v>0</v>
      </c>
    </row>
    <row r="25" spans="1:8" ht="15" customHeight="1">
      <c r="A25" s="462"/>
      <c r="B25" s="463" t="s">
        <v>460</v>
      </c>
      <c r="C25" s="464">
        <v>0</v>
      </c>
      <c r="D25" s="464">
        <v>0</v>
      </c>
      <c r="E25" s="464">
        <v>0</v>
      </c>
      <c r="F25" s="464">
        <v>0</v>
      </c>
      <c r="G25" s="464">
        <v>0</v>
      </c>
      <c r="H25" s="464">
        <v>0</v>
      </c>
    </row>
    <row r="26" spans="1:8" ht="15" customHeight="1">
      <c r="A26" s="462"/>
      <c r="B26" s="463" t="s">
        <v>461</v>
      </c>
      <c r="C26" s="464">
        <v>0</v>
      </c>
      <c r="D26" s="464">
        <v>0</v>
      </c>
      <c r="E26" s="464">
        <v>0</v>
      </c>
      <c r="F26" s="464">
        <v>0</v>
      </c>
      <c r="G26" s="464">
        <v>0</v>
      </c>
      <c r="H26" s="464">
        <v>0</v>
      </c>
    </row>
    <row r="27" spans="1:8" ht="15" customHeight="1">
      <c r="A27" s="462"/>
      <c r="B27" s="463" t="s">
        <v>462</v>
      </c>
      <c r="C27" s="464">
        <v>0</v>
      </c>
      <c r="D27" s="464">
        <v>0</v>
      </c>
      <c r="E27" s="464">
        <v>0</v>
      </c>
      <c r="F27" s="464">
        <v>0</v>
      </c>
      <c r="G27" s="464">
        <v>0</v>
      </c>
      <c r="H27" s="464">
        <v>0</v>
      </c>
    </row>
    <row r="28" spans="1:8" ht="15" customHeight="1">
      <c r="A28" s="462"/>
      <c r="B28" s="463" t="s">
        <v>463</v>
      </c>
      <c r="C28" s="464">
        <v>0</v>
      </c>
      <c r="D28" s="464">
        <v>0</v>
      </c>
      <c r="E28" s="464">
        <v>0</v>
      </c>
      <c r="F28" s="464">
        <v>0</v>
      </c>
      <c r="G28" s="464">
        <v>0</v>
      </c>
      <c r="H28" s="464">
        <v>0</v>
      </c>
    </row>
    <row r="29" spans="1:8" ht="15" customHeight="1">
      <c r="A29" s="462"/>
      <c r="B29" s="463" t="s">
        <v>464</v>
      </c>
      <c r="C29" s="464">
        <v>0</v>
      </c>
      <c r="D29" s="464">
        <v>110061</v>
      </c>
      <c r="E29" s="464">
        <v>110061</v>
      </c>
      <c r="F29" s="464">
        <v>110060.71</v>
      </c>
      <c r="G29" s="464">
        <v>109890</v>
      </c>
      <c r="H29" s="464">
        <f>+E29-F29</f>
        <v>0.28999999999359716</v>
      </c>
    </row>
    <row r="30" spans="1:8" ht="15" customHeight="1">
      <c r="A30" s="462"/>
      <c r="B30" s="463"/>
      <c r="C30" s="461"/>
      <c r="D30" s="461"/>
      <c r="E30" s="461"/>
      <c r="F30" s="461"/>
      <c r="G30" s="461"/>
      <c r="H30" s="461"/>
    </row>
    <row r="31" spans="1:8" ht="15" customHeight="1">
      <c r="A31" s="462"/>
      <c r="B31" s="463"/>
      <c r="C31" s="461"/>
      <c r="D31" s="461"/>
      <c r="E31" s="461"/>
      <c r="F31" s="461"/>
      <c r="G31" s="461"/>
      <c r="H31" s="461"/>
    </row>
    <row r="32" spans="1:8" ht="15" customHeight="1">
      <c r="A32" s="462"/>
      <c r="B32" s="463"/>
      <c r="C32" s="461"/>
      <c r="D32" s="461"/>
      <c r="E32" s="461"/>
      <c r="F32" s="461"/>
      <c r="G32" s="461"/>
      <c r="H32" s="461"/>
    </row>
    <row r="33" spans="1:8" ht="15" customHeight="1">
      <c r="A33" s="462"/>
      <c r="B33" s="463"/>
      <c r="C33" s="461"/>
      <c r="D33" s="461"/>
      <c r="E33" s="461"/>
      <c r="F33" s="461"/>
      <c r="G33" s="461"/>
      <c r="H33" s="461"/>
    </row>
    <row r="34" spans="1:8" ht="15" customHeight="1">
      <c r="A34" s="462"/>
      <c r="B34" s="463"/>
      <c r="C34" s="461"/>
      <c r="D34" s="461"/>
      <c r="E34" s="461"/>
      <c r="F34" s="461"/>
      <c r="G34" s="461"/>
      <c r="H34" s="461"/>
    </row>
    <row r="35" spans="1:8" ht="15" customHeight="1">
      <c r="A35" s="462"/>
      <c r="B35" s="463"/>
      <c r="C35" s="461"/>
      <c r="D35" s="461"/>
      <c r="E35" s="461"/>
      <c r="F35" s="461"/>
      <c r="G35" s="461"/>
      <c r="H35" s="461"/>
    </row>
    <row r="36" spans="1:8" ht="15" customHeight="1">
      <c r="A36" s="462"/>
      <c r="B36" s="463"/>
      <c r="C36" s="461"/>
      <c r="D36" s="461"/>
      <c r="E36" s="461"/>
      <c r="F36" s="461"/>
      <c r="G36" s="461"/>
      <c r="H36" s="461"/>
    </row>
    <row r="37" spans="1:8">
      <c r="A37" s="466" t="s">
        <v>465</v>
      </c>
      <c r="B37" s="467"/>
      <c r="C37" s="468">
        <f t="shared" ref="C37:H37" si="1">+C11+C21</f>
        <v>91545075</v>
      </c>
      <c r="D37" s="468">
        <f t="shared" si="1"/>
        <v>5248298</v>
      </c>
      <c r="E37" s="468">
        <f t="shared" si="1"/>
        <v>96793373.040000007</v>
      </c>
      <c r="F37" s="468">
        <f t="shared" si="1"/>
        <v>96793372.629999995</v>
      </c>
      <c r="G37" s="468">
        <f t="shared" si="1"/>
        <v>91870833.890000001</v>
      </c>
      <c r="H37" s="468">
        <f t="shared" si="1"/>
        <v>0.41000000476196874</v>
      </c>
    </row>
    <row r="38" spans="1:8">
      <c r="A38" s="469"/>
      <c r="B38" s="469"/>
      <c r="C38" s="470"/>
      <c r="D38" s="470"/>
      <c r="E38" s="470"/>
      <c r="F38" s="470"/>
      <c r="G38" s="470"/>
      <c r="H38" s="470"/>
    </row>
    <row r="39" spans="1:8">
      <c r="C39" s="429"/>
      <c r="D39" s="429"/>
      <c r="E39" s="429"/>
      <c r="F39" s="429"/>
      <c r="G39" s="429"/>
      <c r="H39" s="429"/>
    </row>
    <row r="40" spans="1:8">
      <c r="C40" s="429"/>
      <c r="D40" s="429"/>
      <c r="E40" s="429"/>
      <c r="F40" s="429"/>
      <c r="G40" s="429"/>
      <c r="H40" s="429"/>
    </row>
    <row r="42" spans="1:8">
      <c r="C42" s="429"/>
      <c r="D42" s="429"/>
      <c r="E42" s="429"/>
      <c r="F42" s="429"/>
      <c r="G42" s="429"/>
      <c r="H42" s="429"/>
    </row>
  </sheetData>
  <mergeCells count="12">
    <mergeCell ref="A7:B9"/>
    <mergeCell ref="C7:G7"/>
    <mergeCell ref="H7:H8"/>
    <mergeCell ref="A11:B11"/>
    <mergeCell ref="A21:B21"/>
    <mergeCell ref="A37:B3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8" orientation="landscape" horizontalDpi="300" verticalDpi="300" r:id="rId1"/>
  <headerFooter>
    <oddFooter>&amp;R&amp;8LDF /6.&amp;P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view="pageBreakPreview" topLeftCell="A4" zoomScaleSheetLayoutView="100" workbookViewId="0">
      <selection activeCell="I19" sqref="I19:K23"/>
    </sheetView>
  </sheetViews>
  <sheetFormatPr baseColWidth="10" defaultRowHeight="15"/>
  <cols>
    <col min="1" max="1" width="4.5703125" style="437" customWidth="1"/>
    <col min="2" max="2" width="60.28515625" style="338" customWidth="1"/>
    <col min="3" max="3" width="12.7109375" style="338" customWidth="1"/>
    <col min="4" max="5" width="14" style="338" customWidth="1"/>
    <col min="6" max="8" width="12.7109375" style="338" customWidth="1"/>
    <col min="257" max="257" width="4.5703125" customWidth="1"/>
    <col min="258" max="258" width="60.28515625" customWidth="1"/>
    <col min="259" max="259" width="12.7109375" customWidth="1"/>
    <col min="260" max="261" width="14" customWidth="1"/>
    <col min="262" max="264" width="12.7109375" customWidth="1"/>
    <col min="513" max="513" width="4.5703125" customWidth="1"/>
    <col min="514" max="514" width="60.28515625" customWidth="1"/>
    <col min="515" max="515" width="12.7109375" customWidth="1"/>
    <col min="516" max="517" width="14" customWidth="1"/>
    <col min="518" max="520" width="12.7109375" customWidth="1"/>
    <col min="769" max="769" width="4.5703125" customWidth="1"/>
    <col min="770" max="770" width="60.28515625" customWidth="1"/>
    <col min="771" max="771" width="12.7109375" customWidth="1"/>
    <col min="772" max="773" width="14" customWidth="1"/>
    <col min="774" max="776" width="12.7109375" customWidth="1"/>
    <col min="1025" max="1025" width="4.5703125" customWidth="1"/>
    <col min="1026" max="1026" width="60.28515625" customWidth="1"/>
    <col min="1027" max="1027" width="12.7109375" customWidth="1"/>
    <col min="1028" max="1029" width="14" customWidth="1"/>
    <col min="1030" max="1032" width="12.7109375" customWidth="1"/>
    <col min="1281" max="1281" width="4.5703125" customWidth="1"/>
    <col min="1282" max="1282" width="60.28515625" customWidth="1"/>
    <col min="1283" max="1283" width="12.7109375" customWidth="1"/>
    <col min="1284" max="1285" width="14" customWidth="1"/>
    <col min="1286" max="1288" width="12.7109375" customWidth="1"/>
    <col min="1537" max="1537" width="4.5703125" customWidth="1"/>
    <col min="1538" max="1538" width="60.28515625" customWidth="1"/>
    <col min="1539" max="1539" width="12.7109375" customWidth="1"/>
    <col min="1540" max="1541" width="14" customWidth="1"/>
    <col min="1542" max="1544" width="12.7109375" customWidth="1"/>
    <col min="1793" max="1793" width="4.5703125" customWidth="1"/>
    <col min="1794" max="1794" width="60.28515625" customWidth="1"/>
    <col min="1795" max="1795" width="12.7109375" customWidth="1"/>
    <col min="1796" max="1797" width="14" customWidth="1"/>
    <col min="1798" max="1800" width="12.7109375" customWidth="1"/>
    <col min="2049" max="2049" width="4.5703125" customWidth="1"/>
    <col min="2050" max="2050" width="60.28515625" customWidth="1"/>
    <col min="2051" max="2051" width="12.7109375" customWidth="1"/>
    <col min="2052" max="2053" width="14" customWidth="1"/>
    <col min="2054" max="2056" width="12.7109375" customWidth="1"/>
    <col min="2305" max="2305" width="4.5703125" customWidth="1"/>
    <col min="2306" max="2306" width="60.28515625" customWidth="1"/>
    <col min="2307" max="2307" width="12.7109375" customWidth="1"/>
    <col min="2308" max="2309" width="14" customWidth="1"/>
    <col min="2310" max="2312" width="12.7109375" customWidth="1"/>
    <col min="2561" max="2561" width="4.5703125" customWidth="1"/>
    <col min="2562" max="2562" width="60.28515625" customWidth="1"/>
    <col min="2563" max="2563" width="12.7109375" customWidth="1"/>
    <col min="2564" max="2565" width="14" customWidth="1"/>
    <col min="2566" max="2568" width="12.7109375" customWidth="1"/>
    <col min="2817" max="2817" width="4.5703125" customWidth="1"/>
    <col min="2818" max="2818" width="60.28515625" customWidth="1"/>
    <col min="2819" max="2819" width="12.7109375" customWidth="1"/>
    <col min="2820" max="2821" width="14" customWidth="1"/>
    <col min="2822" max="2824" width="12.7109375" customWidth="1"/>
    <col min="3073" max="3073" width="4.5703125" customWidth="1"/>
    <col min="3074" max="3074" width="60.28515625" customWidth="1"/>
    <col min="3075" max="3075" width="12.7109375" customWidth="1"/>
    <col min="3076" max="3077" width="14" customWidth="1"/>
    <col min="3078" max="3080" width="12.7109375" customWidth="1"/>
    <col min="3329" max="3329" width="4.5703125" customWidth="1"/>
    <col min="3330" max="3330" width="60.28515625" customWidth="1"/>
    <col min="3331" max="3331" width="12.7109375" customWidth="1"/>
    <col min="3332" max="3333" width="14" customWidth="1"/>
    <col min="3334" max="3336" width="12.7109375" customWidth="1"/>
    <col min="3585" max="3585" width="4.5703125" customWidth="1"/>
    <col min="3586" max="3586" width="60.28515625" customWidth="1"/>
    <col min="3587" max="3587" width="12.7109375" customWidth="1"/>
    <col min="3588" max="3589" width="14" customWidth="1"/>
    <col min="3590" max="3592" width="12.7109375" customWidth="1"/>
    <col min="3841" max="3841" width="4.5703125" customWidth="1"/>
    <col min="3842" max="3842" width="60.28515625" customWidth="1"/>
    <col min="3843" max="3843" width="12.7109375" customWidth="1"/>
    <col min="3844" max="3845" width="14" customWidth="1"/>
    <col min="3846" max="3848" width="12.7109375" customWidth="1"/>
    <col min="4097" max="4097" width="4.5703125" customWidth="1"/>
    <col min="4098" max="4098" width="60.28515625" customWidth="1"/>
    <col min="4099" max="4099" width="12.7109375" customWidth="1"/>
    <col min="4100" max="4101" width="14" customWidth="1"/>
    <col min="4102" max="4104" width="12.7109375" customWidth="1"/>
    <col min="4353" max="4353" width="4.5703125" customWidth="1"/>
    <col min="4354" max="4354" width="60.28515625" customWidth="1"/>
    <col min="4355" max="4355" width="12.7109375" customWidth="1"/>
    <col min="4356" max="4357" width="14" customWidth="1"/>
    <col min="4358" max="4360" width="12.7109375" customWidth="1"/>
    <col min="4609" max="4609" width="4.5703125" customWidth="1"/>
    <col min="4610" max="4610" width="60.28515625" customWidth="1"/>
    <col min="4611" max="4611" width="12.7109375" customWidth="1"/>
    <col min="4612" max="4613" width="14" customWidth="1"/>
    <col min="4614" max="4616" width="12.7109375" customWidth="1"/>
    <col min="4865" max="4865" width="4.5703125" customWidth="1"/>
    <col min="4866" max="4866" width="60.28515625" customWidth="1"/>
    <col min="4867" max="4867" width="12.7109375" customWidth="1"/>
    <col min="4868" max="4869" width="14" customWidth="1"/>
    <col min="4870" max="4872" width="12.7109375" customWidth="1"/>
    <col min="5121" max="5121" width="4.5703125" customWidth="1"/>
    <col min="5122" max="5122" width="60.28515625" customWidth="1"/>
    <col min="5123" max="5123" width="12.7109375" customWidth="1"/>
    <col min="5124" max="5125" width="14" customWidth="1"/>
    <col min="5126" max="5128" width="12.7109375" customWidth="1"/>
    <col min="5377" max="5377" width="4.5703125" customWidth="1"/>
    <col min="5378" max="5378" width="60.28515625" customWidth="1"/>
    <col min="5379" max="5379" width="12.7109375" customWidth="1"/>
    <col min="5380" max="5381" width="14" customWidth="1"/>
    <col min="5382" max="5384" width="12.7109375" customWidth="1"/>
    <col min="5633" max="5633" width="4.5703125" customWidth="1"/>
    <col min="5634" max="5634" width="60.28515625" customWidth="1"/>
    <col min="5635" max="5635" width="12.7109375" customWidth="1"/>
    <col min="5636" max="5637" width="14" customWidth="1"/>
    <col min="5638" max="5640" width="12.7109375" customWidth="1"/>
    <col min="5889" max="5889" width="4.5703125" customWidth="1"/>
    <col min="5890" max="5890" width="60.28515625" customWidth="1"/>
    <col min="5891" max="5891" width="12.7109375" customWidth="1"/>
    <col min="5892" max="5893" width="14" customWidth="1"/>
    <col min="5894" max="5896" width="12.7109375" customWidth="1"/>
    <col min="6145" max="6145" width="4.5703125" customWidth="1"/>
    <col min="6146" max="6146" width="60.28515625" customWidth="1"/>
    <col min="6147" max="6147" width="12.7109375" customWidth="1"/>
    <col min="6148" max="6149" width="14" customWidth="1"/>
    <col min="6150" max="6152" width="12.7109375" customWidth="1"/>
    <col min="6401" max="6401" width="4.5703125" customWidth="1"/>
    <col min="6402" max="6402" width="60.28515625" customWidth="1"/>
    <col min="6403" max="6403" width="12.7109375" customWidth="1"/>
    <col min="6404" max="6405" width="14" customWidth="1"/>
    <col min="6406" max="6408" width="12.7109375" customWidth="1"/>
    <col min="6657" max="6657" width="4.5703125" customWidth="1"/>
    <col min="6658" max="6658" width="60.28515625" customWidth="1"/>
    <col min="6659" max="6659" width="12.7109375" customWidth="1"/>
    <col min="6660" max="6661" width="14" customWidth="1"/>
    <col min="6662" max="6664" width="12.7109375" customWidth="1"/>
    <col min="6913" max="6913" width="4.5703125" customWidth="1"/>
    <col min="6914" max="6914" width="60.28515625" customWidth="1"/>
    <col min="6915" max="6915" width="12.7109375" customWidth="1"/>
    <col min="6916" max="6917" width="14" customWidth="1"/>
    <col min="6918" max="6920" width="12.7109375" customWidth="1"/>
    <col min="7169" max="7169" width="4.5703125" customWidth="1"/>
    <col min="7170" max="7170" width="60.28515625" customWidth="1"/>
    <col min="7171" max="7171" width="12.7109375" customWidth="1"/>
    <col min="7172" max="7173" width="14" customWidth="1"/>
    <col min="7174" max="7176" width="12.7109375" customWidth="1"/>
    <col min="7425" max="7425" width="4.5703125" customWidth="1"/>
    <col min="7426" max="7426" width="60.28515625" customWidth="1"/>
    <col min="7427" max="7427" width="12.7109375" customWidth="1"/>
    <col min="7428" max="7429" width="14" customWidth="1"/>
    <col min="7430" max="7432" width="12.7109375" customWidth="1"/>
    <col min="7681" max="7681" width="4.5703125" customWidth="1"/>
    <col min="7682" max="7682" width="60.28515625" customWidth="1"/>
    <col min="7683" max="7683" width="12.7109375" customWidth="1"/>
    <col min="7684" max="7685" width="14" customWidth="1"/>
    <col min="7686" max="7688" width="12.7109375" customWidth="1"/>
    <col min="7937" max="7937" width="4.5703125" customWidth="1"/>
    <col min="7938" max="7938" width="60.28515625" customWidth="1"/>
    <col min="7939" max="7939" width="12.7109375" customWidth="1"/>
    <col min="7940" max="7941" width="14" customWidth="1"/>
    <col min="7942" max="7944" width="12.7109375" customWidth="1"/>
    <col min="8193" max="8193" width="4.5703125" customWidth="1"/>
    <col min="8194" max="8194" width="60.28515625" customWidth="1"/>
    <col min="8195" max="8195" width="12.7109375" customWidth="1"/>
    <col min="8196" max="8197" width="14" customWidth="1"/>
    <col min="8198" max="8200" width="12.7109375" customWidth="1"/>
    <col min="8449" max="8449" width="4.5703125" customWidth="1"/>
    <col min="8450" max="8450" width="60.28515625" customWidth="1"/>
    <col min="8451" max="8451" width="12.7109375" customWidth="1"/>
    <col min="8452" max="8453" width="14" customWidth="1"/>
    <col min="8454" max="8456" width="12.7109375" customWidth="1"/>
    <col min="8705" max="8705" width="4.5703125" customWidth="1"/>
    <col min="8706" max="8706" width="60.28515625" customWidth="1"/>
    <col min="8707" max="8707" width="12.7109375" customWidth="1"/>
    <col min="8708" max="8709" width="14" customWidth="1"/>
    <col min="8710" max="8712" width="12.7109375" customWidth="1"/>
    <col min="8961" max="8961" width="4.5703125" customWidth="1"/>
    <col min="8962" max="8962" width="60.28515625" customWidth="1"/>
    <col min="8963" max="8963" width="12.7109375" customWidth="1"/>
    <col min="8964" max="8965" width="14" customWidth="1"/>
    <col min="8966" max="8968" width="12.7109375" customWidth="1"/>
    <col min="9217" max="9217" width="4.5703125" customWidth="1"/>
    <col min="9218" max="9218" width="60.28515625" customWidth="1"/>
    <col min="9219" max="9219" width="12.7109375" customWidth="1"/>
    <col min="9220" max="9221" width="14" customWidth="1"/>
    <col min="9222" max="9224" width="12.7109375" customWidth="1"/>
    <col min="9473" max="9473" width="4.5703125" customWidth="1"/>
    <col min="9474" max="9474" width="60.28515625" customWidth="1"/>
    <col min="9475" max="9475" width="12.7109375" customWidth="1"/>
    <col min="9476" max="9477" width="14" customWidth="1"/>
    <col min="9478" max="9480" width="12.7109375" customWidth="1"/>
    <col min="9729" max="9729" width="4.5703125" customWidth="1"/>
    <col min="9730" max="9730" width="60.28515625" customWidth="1"/>
    <col min="9731" max="9731" width="12.7109375" customWidth="1"/>
    <col min="9732" max="9733" width="14" customWidth="1"/>
    <col min="9734" max="9736" width="12.7109375" customWidth="1"/>
    <col min="9985" max="9985" width="4.5703125" customWidth="1"/>
    <col min="9986" max="9986" width="60.28515625" customWidth="1"/>
    <col min="9987" max="9987" width="12.7109375" customWidth="1"/>
    <col min="9988" max="9989" width="14" customWidth="1"/>
    <col min="9990" max="9992" width="12.7109375" customWidth="1"/>
    <col min="10241" max="10241" width="4.5703125" customWidth="1"/>
    <col min="10242" max="10242" width="60.28515625" customWidth="1"/>
    <col min="10243" max="10243" width="12.7109375" customWidth="1"/>
    <col min="10244" max="10245" width="14" customWidth="1"/>
    <col min="10246" max="10248" width="12.7109375" customWidth="1"/>
    <col min="10497" max="10497" width="4.5703125" customWidth="1"/>
    <col min="10498" max="10498" width="60.28515625" customWidth="1"/>
    <col min="10499" max="10499" width="12.7109375" customWidth="1"/>
    <col min="10500" max="10501" width="14" customWidth="1"/>
    <col min="10502" max="10504" width="12.7109375" customWidth="1"/>
    <col min="10753" max="10753" width="4.5703125" customWidth="1"/>
    <col min="10754" max="10754" width="60.28515625" customWidth="1"/>
    <col min="10755" max="10755" width="12.7109375" customWidth="1"/>
    <col min="10756" max="10757" width="14" customWidth="1"/>
    <col min="10758" max="10760" width="12.7109375" customWidth="1"/>
    <col min="11009" max="11009" width="4.5703125" customWidth="1"/>
    <col min="11010" max="11010" width="60.28515625" customWidth="1"/>
    <col min="11011" max="11011" width="12.7109375" customWidth="1"/>
    <col min="11012" max="11013" width="14" customWidth="1"/>
    <col min="11014" max="11016" width="12.7109375" customWidth="1"/>
    <col min="11265" max="11265" width="4.5703125" customWidth="1"/>
    <col min="11266" max="11266" width="60.28515625" customWidth="1"/>
    <col min="11267" max="11267" width="12.7109375" customWidth="1"/>
    <col min="11268" max="11269" width="14" customWidth="1"/>
    <col min="11270" max="11272" width="12.7109375" customWidth="1"/>
    <col min="11521" max="11521" width="4.5703125" customWidth="1"/>
    <col min="11522" max="11522" width="60.28515625" customWidth="1"/>
    <col min="11523" max="11523" width="12.7109375" customWidth="1"/>
    <col min="11524" max="11525" width="14" customWidth="1"/>
    <col min="11526" max="11528" width="12.7109375" customWidth="1"/>
    <col min="11777" max="11777" width="4.5703125" customWidth="1"/>
    <col min="11778" max="11778" width="60.28515625" customWidth="1"/>
    <col min="11779" max="11779" width="12.7109375" customWidth="1"/>
    <col min="11780" max="11781" width="14" customWidth="1"/>
    <col min="11782" max="11784" width="12.7109375" customWidth="1"/>
    <col min="12033" max="12033" width="4.5703125" customWidth="1"/>
    <col min="12034" max="12034" width="60.28515625" customWidth="1"/>
    <col min="12035" max="12035" width="12.7109375" customWidth="1"/>
    <col min="12036" max="12037" width="14" customWidth="1"/>
    <col min="12038" max="12040" width="12.7109375" customWidth="1"/>
    <col min="12289" max="12289" width="4.5703125" customWidth="1"/>
    <col min="12290" max="12290" width="60.28515625" customWidth="1"/>
    <col min="12291" max="12291" width="12.7109375" customWidth="1"/>
    <col min="12292" max="12293" width="14" customWidth="1"/>
    <col min="12294" max="12296" width="12.7109375" customWidth="1"/>
    <col min="12545" max="12545" width="4.5703125" customWidth="1"/>
    <col min="12546" max="12546" width="60.28515625" customWidth="1"/>
    <col min="12547" max="12547" width="12.7109375" customWidth="1"/>
    <col min="12548" max="12549" width="14" customWidth="1"/>
    <col min="12550" max="12552" width="12.7109375" customWidth="1"/>
    <col min="12801" max="12801" width="4.5703125" customWidth="1"/>
    <col min="12802" max="12802" width="60.28515625" customWidth="1"/>
    <col min="12803" max="12803" width="12.7109375" customWidth="1"/>
    <col min="12804" max="12805" width="14" customWidth="1"/>
    <col min="12806" max="12808" width="12.7109375" customWidth="1"/>
    <col min="13057" max="13057" width="4.5703125" customWidth="1"/>
    <col min="13058" max="13058" width="60.28515625" customWidth="1"/>
    <col min="13059" max="13059" width="12.7109375" customWidth="1"/>
    <col min="13060" max="13061" width="14" customWidth="1"/>
    <col min="13062" max="13064" width="12.7109375" customWidth="1"/>
    <col min="13313" max="13313" width="4.5703125" customWidth="1"/>
    <col min="13314" max="13314" width="60.28515625" customWidth="1"/>
    <col min="13315" max="13315" width="12.7109375" customWidth="1"/>
    <col min="13316" max="13317" width="14" customWidth="1"/>
    <col min="13318" max="13320" width="12.7109375" customWidth="1"/>
    <col min="13569" max="13569" width="4.5703125" customWidth="1"/>
    <col min="13570" max="13570" width="60.28515625" customWidth="1"/>
    <col min="13571" max="13571" width="12.7109375" customWidth="1"/>
    <col min="13572" max="13573" width="14" customWidth="1"/>
    <col min="13574" max="13576" width="12.7109375" customWidth="1"/>
    <col min="13825" max="13825" width="4.5703125" customWidth="1"/>
    <col min="13826" max="13826" width="60.28515625" customWidth="1"/>
    <col min="13827" max="13827" width="12.7109375" customWidth="1"/>
    <col min="13828" max="13829" width="14" customWidth="1"/>
    <col min="13830" max="13832" width="12.7109375" customWidth="1"/>
    <col min="14081" max="14081" width="4.5703125" customWidth="1"/>
    <col min="14082" max="14082" width="60.28515625" customWidth="1"/>
    <col min="14083" max="14083" width="12.7109375" customWidth="1"/>
    <col min="14084" max="14085" width="14" customWidth="1"/>
    <col min="14086" max="14088" width="12.7109375" customWidth="1"/>
    <col min="14337" max="14337" width="4.5703125" customWidth="1"/>
    <col min="14338" max="14338" width="60.28515625" customWidth="1"/>
    <col min="14339" max="14339" width="12.7109375" customWidth="1"/>
    <col min="14340" max="14341" width="14" customWidth="1"/>
    <col min="14342" max="14344" width="12.7109375" customWidth="1"/>
    <col min="14593" max="14593" width="4.5703125" customWidth="1"/>
    <col min="14594" max="14594" width="60.28515625" customWidth="1"/>
    <col min="14595" max="14595" width="12.7109375" customWidth="1"/>
    <col min="14596" max="14597" width="14" customWidth="1"/>
    <col min="14598" max="14600" width="12.7109375" customWidth="1"/>
    <col min="14849" max="14849" width="4.5703125" customWidth="1"/>
    <col min="14850" max="14850" width="60.28515625" customWidth="1"/>
    <col min="14851" max="14851" width="12.7109375" customWidth="1"/>
    <col min="14852" max="14853" width="14" customWidth="1"/>
    <col min="14854" max="14856" width="12.7109375" customWidth="1"/>
    <col min="15105" max="15105" width="4.5703125" customWidth="1"/>
    <col min="15106" max="15106" width="60.28515625" customWidth="1"/>
    <col min="15107" max="15107" width="12.7109375" customWidth="1"/>
    <col min="15108" max="15109" width="14" customWidth="1"/>
    <col min="15110" max="15112" width="12.7109375" customWidth="1"/>
    <col min="15361" max="15361" width="4.5703125" customWidth="1"/>
    <col min="15362" max="15362" width="60.28515625" customWidth="1"/>
    <col min="15363" max="15363" width="12.7109375" customWidth="1"/>
    <col min="15364" max="15365" width="14" customWidth="1"/>
    <col min="15366" max="15368" width="12.7109375" customWidth="1"/>
    <col min="15617" max="15617" width="4.5703125" customWidth="1"/>
    <col min="15618" max="15618" width="60.28515625" customWidth="1"/>
    <col min="15619" max="15619" width="12.7109375" customWidth="1"/>
    <col min="15620" max="15621" width="14" customWidth="1"/>
    <col min="15622" max="15624" width="12.7109375" customWidth="1"/>
    <col min="15873" max="15873" width="4.5703125" customWidth="1"/>
    <col min="15874" max="15874" width="60.28515625" customWidth="1"/>
    <col min="15875" max="15875" width="12.7109375" customWidth="1"/>
    <col min="15876" max="15877" width="14" customWidth="1"/>
    <col min="15878" max="15880" width="12.7109375" customWidth="1"/>
    <col min="16129" max="16129" width="4.5703125" customWidth="1"/>
    <col min="16130" max="16130" width="60.28515625" customWidth="1"/>
    <col min="16131" max="16131" width="12.7109375" customWidth="1"/>
    <col min="16132" max="16133" width="14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453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>
      <c r="A7" s="458" t="s">
        <v>226</v>
      </c>
      <c r="B7" s="458"/>
      <c r="C7" s="457" t="s">
        <v>334</v>
      </c>
      <c r="D7" s="457"/>
      <c r="E7" s="457"/>
      <c r="F7" s="457"/>
      <c r="G7" s="457"/>
      <c r="H7" s="457" t="s">
        <v>335</v>
      </c>
    </row>
    <row r="8" spans="1:8" ht="27">
      <c r="A8" s="455"/>
      <c r="B8" s="455"/>
      <c r="C8" s="454" t="s">
        <v>227</v>
      </c>
      <c r="D8" s="454" t="s">
        <v>336</v>
      </c>
      <c r="E8" s="454" t="s">
        <v>259</v>
      </c>
      <c r="F8" s="454" t="s">
        <v>211</v>
      </c>
      <c r="G8" s="454" t="s">
        <v>228</v>
      </c>
      <c r="H8" s="456"/>
    </row>
    <row r="9" spans="1:8" ht="12" customHeight="1">
      <c r="A9" s="455"/>
      <c r="B9" s="455"/>
      <c r="C9" s="454">
        <v>1</v>
      </c>
      <c r="D9" s="454">
        <v>2</v>
      </c>
      <c r="E9" s="454" t="s">
        <v>337</v>
      </c>
      <c r="F9" s="454">
        <v>4</v>
      </c>
      <c r="G9" s="454">
        <v>5</v>
      </c>
      <c r="H9" s="454" t="s">
        <v>338</v>
      </c>
    </row>
    <row r="10" spans="1:8" s="448" customFormat="1" ht="12" customHeight="1">
      <c r="A10" s="453" t="s">
        <v>339</v>
      </c>
      <c r="B10" s="452"/>
      <c r="C10" s="449">
        <f t="shared" ref="C10:H10" si="0">C20+C28+C38</f>
        <v>91545075</v>
      </c>
      <c r="D10" s="449">
        <f t="shared" si="0"/>
        <v>5138236.63</v>
      </c>
      <c r="E10" s="449">
        <f t="shared" si="0"/>
        <v>96683312.040000007</v>
      </c>
      <c r="F10" s="449">
        <f t="shared" si="0"/>
        <v>96683311.920000002</v>
      </c>
      <c r="G10" s="449">
        <f t="shared" si="0"/>
        <v>91760943.890000001</v>
      </c>
      <c r="H10" s="449">
        <f t="shared" si="0"/>
        <v>0.12000000476837158</v>
      </c>
    </row>
    <row r="11" spans="1:8" s="448" customFormat="1" ht="12" customHeight="1">
      <c r="A11" s="451" t="s">
        <v>452</v>
      </c>
      <c r="B11" s="450"/>
      <c r="C11" s="471">
        <f t="shared" ref="C11:H11" si="1">SUM(C12:C19)</f>
        <v>0</v>
      </c>
      <c r="D11" s="471">
        <f t="shared" si="1"/>
        <v>0</v>
      </c>
      <c r="E11" s="471">
        <f t="shared" si="1"/>
        <v>0</v>
      </c>
      <c r="F11" s="471">
        <f t="shared" si="1"/>
        <v>0</v>
      </c>
      <c r="G11" s="471">
        <f t="shared" si="1"/>
        <v>0</v>
      </c>
      <c r="H11" s="471">
        <f t="shared" si="1"/>
        <v>0</v>
      </c>
    </row>
    <row r="12" spans="1:8" s="448" customFormat="1" ht="12" customHeight="1">
      <c r="A12" s="447"/>
      <c r="B12" s="446" t="s">
        <v>451</v>
      </c>
      <c r="C12" s="472">
        <v>0</v>
      </c>
      <c r="D12" s="472">
        <v>0</v>
      </c>
      <c r="E12" s="472">
        <v>0</v>
      </c>
      <c r="F12" s="472">
        <v>0</v>
      </c>
      <c r="G12" s="472">
        <v>0</v>
      </c>
      <c r="H12" s="472">
        <v>0</v>
      </c>
    </row>
    <row r="13" spans="1:8" s="448" customFormat="1" ht="12" customHeight="1">
      <c r="A13" s="447"/>
      <c r="B13" s="446" t="s">
        <v>450</v>
      </c>
      <c r="C13" s="472">
        <v>0</v>
      </c>
      <c r="D13" s="472">
        <v>0</v>
      </c>
      <c r="E13" s="472">
        <v>0</v>
      </c>
      <c r="F13" s="472">
        <v>0</v>
      </c>
      <c r="G13" s="472">
        <v>0</v>
      </c>
      <c r="H13" s="472">
        <v>0</v>
      </c>
    </row>
    <row r="14" spans="1:8" s="448" customFormat="1" ht="12" customHeight="1">
      <c r="A14" s="447"/>
      <c r="B14" s="446" t="s">
        <v>449</v>
      </c>
      <c r="C14" s="472">
        <v>0</v>
      </c>
      <c r="D14" s="472">
        <v>0</v>
      </c>
      <c r="E14" s="472">
        <v>0</v>
      </c>
      <c r="F14" s="472">
        <v>0</v>
      </c>
      <c r="G14" s="472">
        <v>0</v>
      </c>
      <c r="H14" s="472">
        <v>0</v>
      </c>
    </row>
    <row r="15" spans="1:8" s="448" customFormat="1" ht="12" customHeight="1">
      <c r="A15" s="447"/>
      <c r="B15" s="446" t="s">
        <v>448</v>
      </c>
      <c r="C15" s="472">
        <v>0</v>
      </c>
      <c r="D15" s="472">
        <v>0</v>
      </c>
      <c r="E15" s="472">
        <v>0</v>
      </c>
      <c r="F15" s="472">
        <v>0</v>
      </c>
      <c r="G15" s="472">
        <v>0</v>
      </c>
      <c r="H15" s="472">
        <v>0</v>
      </c>
    </row>
    <row r="16" spans="1:8" s="448" customFormat="1" ht="12" customHeight="1">
      <c r="A16" s="447"/>
      <c r="B16" s="446" t="s">
        <v>447</v>
      </c>
      <c r="C16" s="472">
        <v>0</v>
      </c>
      <c r="D16" s="472">
        <v>0</v>
      </c>
      <c r="E16" s="472">
        <v>0</v>
      </c>
      <c r="F16" s="472">
        <v>0</v>
      </c>
      <c r="G16" s="472">
        <v>0</v>
      </c>
      <c r="H16" s="472">
        <v>0</v>
      </c>
    </row>
    <row r="17" spans="1:11" s="448" customFormat="1" ht="12" customHeight="1">
      <c r="A17" s="447"/>
      <c r="B17" s="446" t="s">
        <v>446</v>
      </c>
      <c r="C17" s="472"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</row>
    <row r="18" spans="1:11" s="448" customFormat="1" ht="12" customHeight="1">
      <c r="A18" s="447"/>
      <c r="B18" s="446" t="s">
        <v>445</v>
      </c>
      <c r="C18" s="472">
        <v>0</v>
      </c>
      <c r="E18" s="472">
        <v>0</v>
      </c>
      <c r="F18" s="472">
        <v>0</v>
      </c>
      <c r="G18" s="472">
        <v>0</v>
      </c>
      <c r="H18" s="472">
        <v>0</v>
      </c>
    </row>
    <row r="19" spans="1:11" s="444" customFormat="1" ht="12" customHeight="1">
      <c r="A19" s="447"/>
      <c r="B19" s="446" t="s">
        <v>444</v>
      </c>
      <c r="C19" s="472">
        <v>0</v>
      </c>
      <c r="D19" s="472">
        <v>0</v>
      </c>
      <c r="E19" s="472">
        <v>0</v>
      </c>
      <c r="F19" s="472">
        <v>0</v>
      </c>
      <c r="G19" s="472">
        <v>0</v>
      </c>
      <c r="H19" s="472">
        <v>0</v>
      </c>
      <c r="I19" s="448"/>
      <c r="J19" s="448"/>
      <c r="K19" s="448"/>
    </row>
    <row r="20" spans="1:11" s="448" customFormat="1" ht="12" customHeight="1">
      <c r="A20" s="451" t="s">
        <v>443</v>
      </c>
      <c r="B20" s="450"/>
      <c r="C20" s="471">
        <f t="shared" ref="C20:H20" si="2">SUM(C21:C27)</f>
        <v>91545075</v>
      </c>
      <c r="D20" s="471">
        <f t="shared" si="2"/>
        <v>5138236.63</v>
      </c>
      <c r="E20" s="471">
        <f t="shared" si="2"/>
        <v>96683312.040000007</v>
      </c>
      <c r="F20" s="471">
        <f t="shared" si="2"/>
        <v>96683311.920000002</v>
      </c>
      <c r="G20" s="471">
        <f t="shared" si="2"/>
        <v>91760943.890000001</v>
      </c>
      <c r="H20" s="471">
        <f t="shared" si="2"/>
        <v>0.12000000476837158</v>
      </c>
    </row>
    <row r="21" spans="1:11" s="448" customFormat="1" ht="12" customHeight="1">
      <c r="A21" s="447"/>
      <c r="B21" s="446" t="s">
        <v>442</v>
      </c>
      <c r="C21" s="445">
        <v>0</v>
      </c>
      <c r="D21" s="445">
        <v>0</v>
      </c>
      <c r="E21" s="445">
        <v>0</v>
      </c>
      <c r="F21" s="445">
        <v>0</v>
      </c>
      <c r="G21" s="445">
        <v>0</v>
      </c>
      <c r="H21" s="445">
        <v>0</v>
      </c>
    </row>
    <row r="22" spans="1:11" s="448" customFormat="1" ht="12" customHeight="1">
      <c r="A22" s="447"/>
      <c r="B22" s="446" t="s">
        <v>441</v>
      </c>
      <c r="C22" s="445">
        <v>0</v>
      </c>
      <c r="D22" s="445">
        <v>0</v>
      </c>
      <c r="E22" s="445">
        <v>0</v>
      </c>
      <c r="F22" s="445">
        <v>0</v>
      </c>
      <c r="G22" s="445">
        <v>0</v>
      </c>
      <c r="H22" s="445">
        <v>0</v>
      </c>
    </row>
    <row r="23" spans="1:11" s="448" customFormat="1" ht="12" customHeight="1">
      <c r="A23" s="447"/>
      <c r="B23" s="446" t="s">
        <v>440</v>
      </c>
      <c r="C23" s="445">
        <v>0</v>
      </c>
      <c r="D23" s="445">
        <v>0</v>
      </c>
      <c r="E23" s="445">
        <v>0</v>
      </c>
      <c r="F23" s="445">
        <v>0</v>
      </c>
      <c r="G23" s="445">
        <v>0</v>
      </c>
      <c r="H23" s="445">
        <v>0</v>
      </c>
    </row>
    <row r="24" spans="1:11" s="448" customFormat="1" ht="12" customHeight="1">
      <c r="A24" s="447"/>
      <c r="B24" s="446" t="s">
        <v>439</v>
      </c>
      <c r="C24" s="445">
        <v>91545075</v>
      </c>
      <c r="D24" s="445">
        <v>5138236.63</v>
      </c>
      <c r="E24" s="445">
        <v>96683312.040000007</v>
      </c>
      <c r="F24" s="445">
        <v>96683311.920000002</v>
      </c>
      <c r="G24" s="445">
        <v>91760943.890000001</v>
      </c>
      <c r="H24" s="445">
        <f>+E24-F24</f>
        <v>0.12000000476837158</v>
      </c>
    </row>
    <row r="25" spans="1:11" s="448" customFormat="1" ht="12" customHeight="1">
      <c r="A25" s="447"/>
      <c r="B25" s="446" t="s">
        <v>438</v>
      </c>
      <c r="C25" s="445">
        <v>0</v>
      </c>
      <c r="D25" s="445">
        <v>0</v>
      </c>
      <c r="E25" s="445">
        <v>0</v>
      </c>
      <c r="F25" s="445">
        <v>0</v>
      </c>
      <c r="G25" s="445">
        <v>0</v>
      </c>
      <c r="H25" s="445">
        <v>0</v>
      </c>
    </row>
    <row r="26" spans="1:11" s="448" customFormat="1" ht="12" customHeight="1">
      <c r="A26" s="447"/>
      <c r="B26" s="446" t="s">
        <v>437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</row>
    <row r="27" spans="1:11" s="444" customFormat="1" ht="12" customHeight="1">
      <c r="A27" s="447"/>
      <c r="B27" s="446" t="s">
        <v>436</v>
      </c>
      <c r="C27" s="445">
        <v>0</v>
      </c>
      <c r="D27" s="445">
        <v>0</v>
      </c>
      <c r="E27" s="445">
        <v>0</v>
      </c>
      <c r="F27" s="445">
        <v>0</v>
      </c>
      <c r="G27" s="445">
        <v>0</v>
      </c>
      <c r="H27" s="445">
        <v>0</v>
      </c>
    </row>
    <row r="28" spans="1:11" s="448" customFormat="1" ht="12" customHeight="1">
      <c r="A28" s="451" t="s">
        <v>435</v>
      </c>
      <c r="B28" s="450"/>
      <c r="C28" s="449">
        <v>0</v>
      </c>
      <c r="D28" s="449">
        <v>0</v>
      </c>
      <c r="E28" s="449">
        <v>0</v>
      </c>
      <c r="F28" s="449">
        <v>0</v>
      </c>
      <c r="G28" s="449">
        <v>0</v>
      </c>
      <c r="H28" s="449">
        <v>0</v>
      </c>
    </row>
    <row r="29" spans="1:11" s="448" customFormat="1" ht="12" customHeight="1">
      <c r="A29" s="447"/>
      <c r="B29" s="446" t="s">
        <v>434</v>
      </c>
      <c r="C29" s="445">
        <v>0</v>
      </c>
      <c r="D29" s="445">
        <v>0</v>
      </c>
      <c r="E29" s="445">
        <v>0</v>
      </c>
      <c r="F29" s="445">
        <v>0</v>
      </c>
      <c r="G29" s="445">
        <v>0</v>
      </c>
      <c r="H29" s="445">
        <v>0</v>
      </c>
    </row>
    <row r="30" spans="1:11" s="448" customFormat="1" ht="12" customHeight="1">
      <c r="A30" s="447"/>
      <c r="B30" s="446" t="s">
        <v>433</v>
      </c>
      <c r="C30" s="445">
        <v>0</v>
      </c>
      <c r="D30" s="445">
        <v>0</v>
      </c>
      <c r="E30" s="445">
        <v>0</v>
      </c>
      <c r="F30" s="445">
        <v>0</v>
      </c>
      <c r="G30" s="445">
        <v>0</v>
      </c>
      <c r="H30" s="445">
        <v>0</v>
      </c>
    </row>
    <row r="31" spans="1:11" s="448" customFormat="1" ht="12" customHeight="1">
      <c r="A31" s="447"/>
      <c r="B31" s="446" t="s">
        <v>432</v>
      </c>
      <c r="C31" s="445">
        <v>0</v>
      </c>
      <c r="D31" s="445">
        <v>0</v>
      </c>
      <c r="E31" s="445">
        <v>0</v>
      </c>
      <c r="F31" s="445">
        <v>0</v>
      </c>
      <c r="G31" s="445">
        <v>0</v>
      </c>
      <c r="H31" s="445">
        <v>0</v>
      </c>
    </row>
    <row r="32" spans="1:11" s="448" customFormat="1" ht="12" customHeight="1">
      <c r="A32" s="447"/>
      <c r="B32" s="446" t="s">
        <v>431</v>
      </c>
      <c r="C32" s="445">
        <v>0</v>
      </c>
      <c r="D32" s="445">
        <v>0</v>
      </c>
      <c r="E32" s="445">
        <v>0</v>
      </c>
      <c r="F32" s="445">
        <v>0</v>
      </c>
      <c r="G32" s="445">
        <v>0</v>
      </c>
      <c r="H32" s="445">
        <v>0</v>
      </c>
    </row>
    <row r="33" spans="1:8" s="448" customFormat="1" ht="12" customHeight="1">
      <c r="A33" s="447"/>
      <c r="B33" s="446" t="s">
        <v>430</v>
      </c>
      <c r="C33" s="445">
        <v>0</v>
      </c>
      <c r="D33" s="445">
        <v>0</v>
      </c>
      <c r="E33" s="445">
        <v>0</v>
      </c>
      <c r="F33" s="445">
        <v>0</v>
      </c>
      <c r="G33" s="445">
        <v>0</v>
      </c>
      <c r="H33" s="445">
        <v>0</v>
      </c>
    </row>
    <row r="34" spans="1:8" s="448" customFormat="1" ht="12" customHeight="1">
      <c r="A34" s="447"/>
      <c r="B34" s="446" t="s">
        <v>429</v>
      </c>
      <c r="C34" s="445">
        <v>0</v>
      </c>
      <c r="D34" s="445">
        <v>0</v>
      </c>
      <c r="E34" s="445">
        <v>0</v>
      </c>
      <c r="F34" s="445">
        <v>0</v>
      </c>
      <c r="G34" s="445">
        <v>0</v>
      </c>
      <c r="H34" s="445">
        <v>0</v>
      </c>
    </row>
    <row r="35" spans="1:8" s="448" customFormat="1" ht="12" customHeight="1">
      <c r="A35" s="447"/>
      <c r="B35" s="446" t="s">
        <v>428</v>
      </c>
      <c r="C35" s="445">
        <v>0</v>
      </c>
      <c r="D35" s="445">
        <v>0</v>
      </c>
      <c r="E35" s="445">
        <v>0</v>
      </c>
      <c r="F35" s="445">
        <v>0</v>
      </c>
      <c r="G35" s="445">
        <v>0</v>
      </c>
      <c r="H35" s="445">
        <v>0</v>
      </c>
    </row>
    <row r="36" spans="1:8" s="448" customFormat="1" ht="12" customHeight="1">
      <c r="A36" s="447"/>
      <c r="B36" s="446" t="s">
        <v>427</v>
      </c>
      <c r="C36" s="445">
        <v>0</v>
      </c>
      <c r="D36" s="445">
        <v>0</v>
      </c>
      <c r="E36" s="445">
        <v>0</v>
      </c>
      <c r="F36" s="445">
        <v>0</v>
      </c>
      <c r="G36" s="445">
        <v>0</v>
      </c>
      <c r="H36" s="445">
        <v>0</v>
      </c>
    </row>
    <row r="37" spans="1:8" s="444" customFormat="1" ht="12" customHeight="1">
      <c r="A37" s="447"/>
      <c r="B37" s="446" t="s">
        <v>426</v>
      </c>
      <c r="C37" s="445">
        <v>0</v>
      </c>
      <c r="D37" s="445">
        <v>0</v>
      </c>
      <c r="E37" s="445">
        <v>0</v>
      </c>
      <c r="F37" s="445">
        <v>0</v>
      </c>
      <c r="G37" s="445">
        <v>0</v>
      </c>
      <c r="H37" s="445">
        <v>0</v>
      </c>
    </row>
    <row r="38" spans="1:8" s="448" customFormat="1" ht="12" customHeight="1">
      <c r="A38" s="451" t="s">
        <v>425</v>
      </c>
      <c r="B38" s="450"/>
      <c r="C38" s="449">
        <v>0</v>
      </c>
      <c r="D38" s="449">
        <v>0</v>
      </c>
      <c r="E38" s="449">
        <v>0</v>
      </c>
      <c r="F38" s="449">
        <v>0</v>
      </c>
      <c r="G38" s="449">
        <v>0</v>
      </c>
      <c r="H38" s="449">
        <v>0</v>
      </c>
    </row>
    <row r="39" spans="1:8" s="448" customFormat="1" ht="12" customHeight="1">
      <c r="A39" s="447"/>
      <c r="B39" s="446" t="s">
        <v>424</v>
      </c>
      <c r="C39" s="445">
        <v>0</v>
      </c>
      <c r="D39" s="445">
        <v>0</v>
      </c>
      <c r="E39" s="445">
        <v>0</v>
      </c>
      <c r="F39" s="445">
        <v>0</v>
      </c>
      <c r="G39" s="445">
        <v>0</v>
      </c>
      <c r="H39" s="445">
        <v>0</v>
      </c>
    </row>
    <row r="40" spans="1:8" s="448" customFormat="1" ht="12" customHeight="1">
      <c r="A40" s="447"/>
      <c r="B40" s="446" t="s">
        <v>423</v>
      </c>
      <c r="C40" s="445">
        <v>0</v>
      </c>
      <c r="D40" s="445">
        <v>0</v>
      </c>
      <c r="E40" s="445">
        <v>0</v>
      </c>
      <c r="F40" s="445">
        <v>0</v>
      </c>
      <c r="G40" s="445">
        <v>0</v>
      </c>
      <c r="H40" s="445">
        <v>0</v>
      </c>
    </row>
    <row r="41" spans="1:8" s="448" customFormat="1" ht="12" customHeight="1">
      <c r="A41" s="447"/>
      <c r="B41" s="446" t="s">
        <v>422</v>
      </c>
      <c r="C41" s="445">
        <v>0</v>
      </c>
      <c r="D41" s="445">
        <v>0</v>
      </c>
      <c r="E41" s="445">
        <v>0</v>
      </c>
      <c r="F41" s="445">
        <v>0</v>
      </c>
      <c r="G41" s="445">
        <v>0</v>
      </c>
      <c r="H41" s="445">
        <v>0</v>
      </c>
    </row>
    <row r="42" spans="1:8" s="448" customFormat="1" ht="12" customHeight="1">
      <c r="A42" s="447"/>
      <c r="B42" s="446" t="s">
        <v>421</v>
      </c>
      <c r="C42" s="445">
        <v>0</v>
      </c>
      <c r="D42" s="445">
        <v>0</v>
      </c>
      <c r="E42" s="445">
        <v>0</v>
      </c>
      <c r="F42" s="445">
        <v>0</v>
      </c>
      <c r="G42" s="445">
        <v>0</v>
      </c>
      <c r="H42" s="445">
        <v>0</v>
      </c>
    </row>
    <row r="43" spans="1:8" s="444" customFormat="1" ht="14.1" customHeight="1">
      <c r="A43" s="447"/>
      <c r="B43" s="446"/>
      <c r="C43" s="445"/>
      <c r="D43" s="445"/>
      <c r="E43" s="445"/>
      <c r="F43" s="445"/>
      <c r="G43" s="445"/>
      <c r="H43" s="445"/>
    </row>
    <row r="44" spans="1:8">
      <c r="A44" s="443"/>
      <c r="B44" s="442" t="s">
        <v>466</v>
      </c>
      <c r="C44" s="441">
        <f t="shared" ref="C44:H44" si="3">C11+C20+C28+C38</f>
        <v>91545075</v>
      </c>
      <c r="D44" s="441">
        <f t="shared" si="3"/>
        <v>5138236.63</v>
      </c>
      <c r="E44" s="441">
        <f t="shared" si="3"/>
        <v>96683312.040000007</v>
      </c>
      <c r="F44" s="441">
        <f t="shared" si="3"/>
        <v>96683311.920000002</v>
      </c>
      <c r="G44" s="441">
        <f t="shared" si="3"/>
        <v>91760943.890000001</v>
      </c>
      <c r="H44" s="441">
        <f t="shared" si="3"/>
        <v>0.12000000476837158</v>
      </c>
    </row>
    <row r="45" spans="1:8">
      <c r="A45" s="440"/>
      <c r="B45" s="439"/>
      <c r="C45" s="438"/>
      <c r="D45" s="438"/>
      <c r="E45" s="438"/>
      <c r="F45" s="438"/>
      <c r="G45" s="438"/>
      <c r="H45" s="438"/>
    </row>
    <row r="46" spans="1:8">
      <c r="C46" s="429"/>
      <c r="D46" s="429"/>
      <c r="E46" s="429"/>
      <c r="F46" s="429"/>
      <c r="G46" s="429"/>
      <c r="H46" s="429"/>
    </row>
    <row r="49" spans="1:8" s="317" customFormat="1">
      <c r="A49" s="437"/>
      <c r="B49" s="338"/>
      <c r="C49" s="338"/>
      <c r="D49" s="338"/>
      <c r="E49" s="338"/>
      <c r="F49" s="338"/>
      <c r="G49" s="338"/>
      <c r="H49" s="338"/>
    </row>
    <row r="50" spans="1:8">
      <c r="C50" s="429"/>
      <c r="D50" s="429"/>
      <c r="E50" s="429"/>
      <c r="F50" s="429"/>
      <c r="G50" s="429"/>
      <c r="H50" s="429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&amp;R&amp;8LDF /6.&amp;P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zoomScaleSheetLayoutView="100" workbookViewId="0">
      <selection activeCell="A2" sqref="A2:H2"/>
    </sheetView>
  </sheetViews>
  <sheetFormatPr baseColWidth="10" defaultRowHeight="15"/>
  <cols>
    <col min="1" max="1" width="4.5703125" style="437" customWidth="1"/>
    <col min="2" max="2" width="60.28515625" style="338" customWidth="1"/>
    <col min="3" max="3" width="12.7109375" style="338" customWidth="1"/>
    <col min="4" max="4" width="14" style="338" customWidth="1"/>
    <col min="5" max="5" width="13.28515625" style="338" customWidth="1"/>
    <col min="6" max="8" width="12.7109375" style="338" customWidth="1"/>
    <col min="257" max="257" width="4.5703125" customWidth="1"/>
    <col min="258" max="258" width="60.28515625" customWidth="1"/>
    <col min="259" max="259" width="12.7109375" customWidth="1"/>
    <col min="260" max="260" width="14" customWidth="1"/>
    <col min="261" max="261" width="13.28515625" customWidth="1"/>
    <col min="262" max="264" width="12.7109375" customWidth="1"/>
    <col min="513" max="513" width="4.5703125" customWidth="1"/>
    <col min="514" max="514" width="60.28515625" customWidth="1"/>
    <col min="515" max="515" width="12.7109375" customWidth="1"/>
    <col min="516" max="516" width="14" customWidth="1"/>
    <col min="517" max="517" width="13.28515625" customWidth="1"/>
    <col min="518" max="520" width="12.7109375" customWidth="1"/>
    <col min="769" max="769" width="4.5703125" customWidth="1"/>
    <col min="770" max="770" width="60.28515625" customWidth="1"/>
    <col min="771" max="771" width="12.7109375" customWidth="1"/>
    <col min="772" max="772" width="14" customWidth="1"/>
    <col min="773" max="773" width="13.28515625" customWidth="1"/>
    <col min="774" max="776" width="12.7109375" customWidth="1"/>
    <col min="1025" max="1025" width="4.5703125" customWidth="1"/>
    <col min="1026" max="1026" width="60.28515625" customWidth="1"/>
    <col min="1027" max="1027" width="12.7109375" customWidth="1"/>
    <col min="1028" max="1028" width="14" customWidth="1"/>
    <col min="1029" max="1029" width="13.28515625" customWidth="1"/>
    <col min="1030" max="1032" width="12.7109375" customWidth="1"/>
    <col min="1281" max="1281" width="4.5703125" customWidth="1"/>
    <col min="1282" max="1282" width="60.28515625" customWidth="1"/>
    <col min="1283" max="1283" width="12.7109375" customWidth="1"/>
    <col min="1284" max="1284" width="14" customWidth="1"/>
    <col min="1285" max="1285" width="13.28515625" customWidth="1"/>
    <col min="1286" max="1288" width="12.7109375" customWidth="1"/>
    <col min="1537" max="1537" width="4.5703125" customWidth="1"/>
    <col min="1538" max="1538" width="60.28515625" customWidth="1"/>
    <col min="1539" max="1539" width="12.7109375" customWidth="1"/>
    <col min="1540" max="1540" width="14" customWidth="1"/>
    <col min="1541" max="1541" width="13.28515625" customWidth="1"/>
    <col min="1542" max="1544" width="12.7109375" customWidth="1"/>
    <col min="1793" max="1793" width="4.5703125" customWidth="1"/>
    <col min="1794" max="1794" width="60.28515625" customWidth="1"/>
    <col min="1795" max="1795" width="12.7109375" customWidth="1"/>
    <col min="1796" max="1796" width="14" customWidth="1"/>
    <col min="1797" max="1797" width="13.28515625" customWidth="1"/>
    <col min="1798" max="1800" width="12.7109375" customWidth="1"/>
    <col min="2049" max="2049" width="4.5703125" customWidth="1"/>
    <col min="2050" max="2050" width="60.28515625" customWidth="1"/>
    <col min="2051" max="2051" width="12.7109375" customWidth="1"/>
    <col min="2052" max="2052" width="14" customWidth="1"/>
    <col min="2053" max="2053" width="13.28515625" customWidth="1"/>
    <col min="2054" max="2056" width="12.7109375" customWidth="1"/>
    <col min="2305" max="2305" width="4.5703125" customWidth="1"/>
    <col min="2306" max="2306" width="60.28515625" customWidth="1"/>
    <col min="2307" max="2307" width="12.7109375" customWidth="1"/>
    <col min="2308" max="2308" width="14" customWidth="1"/>
    <col min="2309" max="2309" width="13.28515625" customWidth="1"/>
    <col min="2310" max="2312" width="12.7109375" customWidth="1"/>
    <col min="2561" max="2561" width="4.5703125" customWidth="1"/>
    <col min="2562" max="2562" width="60.28515625" customWidth="1"/>
    <col min="2563" max="2563" width="12.7109375" customWidth="1"/>
    <col min="2564" max="2564" width="14" customWidth="1"/>
    <col min="2565" max="2565" width="13.28515625" customWidth="1"/>
    <col min="2566" max="2568" width="12.7109375" customWidth="1"/>
    <col min="2817" max="2817" width="4.5703125" customWidth="1"/>
    <col min="2818" max="2818" width="60.28515625" customWidth="1"/>
    <col min="2819" max="2819" width="12.7109375" customWidth="1"/>
    <col min="2820" max="2820" width="14" customWidth="1"/>
    <col min="2821" max="2821" width="13.28515625" customWidth="1"/>
    <col min="2822" max="2824" width="12.7109375" customWidth="1"/>
    <col min="3073" max="3073" width="4.5703125" customWidth="1"/>
    <col min="3074" max="3074" width="60.28515625" customWidth="1"/>
    <col min="3075" max="3075" width="12.7109375" customWidth="1"/>
    <col min="3076" max="3076" width="14" customWidth="1"/>
    <col min="3077" max="3077" width="13.28515625" customWidth="1"/>
    <col min="3078" max="3080" width="12.7109375" customWidth="1"/>
    <col min="3329" max="3329" width="4.5703125" customWidth="1"/>
    <col min="3330" max="3330" width="60.28515625" customWidth="1"/>
    <col min="3331" max="3331" width="12.7109375" customWidth="1"/>
    <col min="3332" max="3332" width="14" customWidth="1"/>
    <col min="3333" max="3333" width="13.28515625" customWidth="1"/>
    <col min="3334" max="3336" width="12.7109375" customWidth="1"/>
    <col min="3585" max="3585" width="4.5703125" customWidth="1"/>
    <col min="3586" max="3586" width="60.28515625" customWidth="1"/>
    <col min="3587" max="3587" width="12.7109375" customWidth="1"/>
    <col min="3588" max="3588" width="14" customWidth="1"/>
    <col min="3589" max="3589" width="13.28515625" customWidth="1"/>
    <col min="3590" max="3592" width="12.7109375" customWidth="1"/>
    <col min="3841" max="3841" width="4.5703125" customWidth="1"/>
    <col min="3842" max="3842" width="60.28515625" customWidth="1"/>
    <col min="3843" max="3843" width="12.7109375" customWidth="1"/>
    <col min="3844" max="3844" width="14" customWidth="1"/>
    <col min="3845" max="3845" width="13.28515625" customWidth="1"/>
    <col min="3846" max="3848" width="12.7109375" customWidth="1"/>
    <col min="4097" max="4097" width="4.5703125" customWidth="1"/>
    <col min="4098" max="4098" width="60.28515625" customWidth="1"/>
    <col min="4099" max="4099" width="12.7109375" customWidth="1"/>
    <col min="4100" max="4100" width="14" customWidth="1"/>
    <col min="4101" max="4101" width="13.28515625" customWidth="1"/>
    <col min="4102" max="4104" width="12.7109375" customWidth="1"/>
    <col min="4353" max="4353" width="4.5703125" customWidth="1"/>
    <col min="4354" max="4354" width="60.28515625" customWidth="1"/>
    <col min="4355" max="4355" width="12.7109375" customWidth="1"/>
    <col min="4356" max="4356" width="14" customWidth="1"/>
    <col min="4357" max="4357" width="13.28515625" customWidth="1"/>
    <col min="4358" max="4360" width="12.7109375" customWidth="1"/>
    <col min="4609" max="4609" width="4.5703125" customWidth="1"/>
    <col min="4610" max="4610" width="60.28515625" customWidth="1"/>
    <col min="4611" max="4611" width="12.7109375" customWidth="1"/>
    <col min="4612" max="4612" width="14" customWidth="1"/>
    <col min="4613" max="4613" width="13.28515625" customWidth="1"/>
    <col min="4614" max="4616" width="12.7109375" customWidth="1"/>
    <col min="4865" max="4865" width="4.5703125" customWidth="1"/>
    <col min="4866" max="4866" width="60.28515625" customWidth="1"/>
    <col min="4867" max="4867" width="12.7109375" customWidth="1"/>
    <col min="4868" max="4868" width="14" customWidth="1"/>
    <col min="4869" max="4869" width="13.28515625" customWidth="1"/>
    <col min="4870" max="4872" width="12.7109375" customWidth="1"/>
    <col min="5121" max="5121" width="4.5703125" customWidth="1"/>
    <col min="5122" max="5122" width="60.28515625" customWidth="1"/>
    <col min="5123" max="5123" width="12.7109375" customWidth="1"/>
    <col min="5124" max="5124" width="14" customWidth="1"/>
    <col min="5125" max="5125" width="13.28515625" customWidth="1"/>
    <col min="5126" max="5128" width="12.7109375" customWidth="1"/>
    <col min="5377" max="5377" width="4.5703125" customWidth="1"/>
    <col min="5378" max="5378" width="60.28515625" customWidth="1"/>
    <col min="5379" max="5379" width="12.7109375" customWidth="1"/>
    <col min="5380" max="5380" width="14" customWidth="1"/>
    <col min="5381" max="5381" width="13.28515625" customWidth="1"/>
    <col min="5382" max="5384" width="12.7109375" customWidth="1"/>
    <col min="5633" max="5633" width="4.5703125" customWidth="1"/>
    <col min="5634" max="5634" width="60.28515625" customWidth="1"/>
    <col min="5635" max="5635" width="12.7109375" customWidth="1"/>
    <col min="5636" max="5636" width="14" customWidth="1"/>
    <col min="5637" max="5637" width="13.28515625" customWidth="1"/>
    <col min="5638" max="5640" width="12.7109375" customWidth="1"/>
    <col min="5889" max="5889" width="4.5703125" customWidth="1"/>
    <col min="5890" max="5890" width="60.28515625" customWidth="1"/>
    <col min="5891" max="5891" width="12.7109375" customWidth="1"/>
    <col min="5892" max="5892" width="14" customWidth="1"/>
    <col min="5893" max="5893" width="13.28515625" customWidth="1"/>
    <col min="5894" max="5896" width="12.7109375" customWidth="1"/>
    <col min="6145" max="6145" width="4.5703125" customWidth="1"/>
    <col min="6146" max="6146" width="60.28515625" customWidth="1"/>
    <col min="6147" max="6147" width="12.7109375" customWidth="1"/>
    <col min="6148" max="6148" width="14" customWidth="1"/>
    <col min="6149" max="6149" width="13.28515625" customWidth="1"/>
    <col min="6150" max="6152" width="12.7109375" customWidth="1"/>
    <col min="6401" max="6401" width="4.5703125" customWidth="1"/>
    <col min="6402" max="6402" width="60.28515625" customWidth="1"/>
    <col min="6403" max="6403" width="12.7109375" customWidth="1"/>
    <col min="6404" max="6404" width="14" customWidth="1"/>
    <col min="6405" max="6405" width="13.28515625" customWidth="1"/>
    <col min="6406" max="6408" width="12.7109375" customWidth="1"/>
    <col min="6657" max="6657" width="4.5703125" customWidth="1"/>
    <col min="6658" max="6658" width="60.28515625" customWidth="1"/>
    <col min="6659" max="6659" width="12.7109375" customWidth="1"/>
    <col min="6660" max="6660" width="14" customWidth="1"/>
    <col min="6661" max="6661" width="13.28515625" customWidth="1"/>
    <col min="6662" max="6664" width="12.7109375" customWidth="1"/>
    <col min="6913" max="6913" width="4.5703125" customWidth="1"/>
    <col min="6914" max="6914" width="60.28515625" customWidth="1"/>
    <col min="6915" max="6915" width="12.7109375" customWidth="1"/>
    <col min="6916" max="6916" width="14" customWidth="1"/>
    <col min="6917" max="6917" width="13.28515625" customWidth="1"/>
    <col min="6918" max="6920" width="12.7109375" customWidth="1"/>
    <col min="7169" max="7169" width="4.5703125" customWidth="1"/>
    <col min="7170" max="7170" width="60.28515625" customWidth="1"/>
    <col min="7171" max="7171" width="12.7109375" customWidth="1"/>
    <col min="7172" max="7172" width="14" customWidth="1"/>
    <col min="7173" max="7173" width="13.28515625" customWidth="1"/>
    <col min="7174" max="7176" width="12.7109375" customWidth="1"/>
    <col min="7425" max="7425" width="4.5703125" customWidth="1"/>
    <col min="7426" max="7426" width="60.28515625" customWidth="1"/>
    <col min="7427" max="7427" width="12.7109375" customWidth="1"/>
    <col min="7428" max="7428" width="14" customWidth="1"/>
    <col min="7429" max="7429" width="13.28515625" customWidth="1"/>
    <col min="7430" max="7432" width="12.7109375" customWidth="1"/>
    <col min="7681" max="7681" width="4.5703125" customWidth="1"/>
    <col min="7682" max="7682" width="60.28515625" customWidth="1"/>
    <col min="7683" max="7683" width="12.7109375" customWidth="1"/>
    <col min="7684" max="7684" width="14" customWidth="1"/>
    <col min="7685" max="7685" width="13.28515625" customWidth="1"/>
    <col min="7686" max="7688" width="12.7109375" customWidth="1"/>
    <col min="7937" max="7937" width="4.5703125" customWidth="1"/>
    <col min="7938" max="7938" width="60.28515625" customWidth="1"/>
    <col min="7939" max="7939" width="12.7109375" customWidth="1"/>
    <col min="7940" max="7940" width="14" customWidth="1"/>
    <col min="7941" max="7941" width="13.28515625" customWidth="1"/>
    <col min="7942" max="7944" width="12.7109375" customWidth="1"/>
    <col min="8193" max="8193" width="4.5703125" customWidth="1"/>
    <col min="8194" max="8194" width="60.28515625" customWidth="1"/>
    <col min="8195" max="8195" width="12.7109375" customWidth="1"/>
    <col min="8196" max="8196" width="14" customWidth="1"/>
    <col min="8197" max="8197" width="13.28515625" customWidth="1"/>
    <col min="8198" max="8200" width="12.7109375" customWidth="1"/>
    <col min="8449" max="8449" width="4.5703125" customWidth="1"/>
    <col min="8450" max="8450" width="60.28515625" customWidth="1"/>
    <col min="8451" max="8451" width="12.7109375" customWidth="1"/>
    <col min="8452" max="8452" width="14" customWidth="1"/>
    <col min="8453" max="8453" width="13.28515625" customWidth="1"/>
    <col min="8454" max="8456" width="12.7109375" customWidth="1"/>
    <col min="8705" max="8705" width="4.5703125" customWidth="1"/>
    <col min="8706" max="8706" width="60.28515625" customWidth="1"/>
    <col min="8707" max="8707" width="12.7109375" customWidth="1"/>
    <col min="8708" max="8708" width="14" customWidth="1"/>
    <col min="8709" max="8709" width="13.28515625" customWidth="1"/>
    <col min="8710" max="8712" width="12.7109375" customWidth="1"/>
    <col min="8961" max="8961" width="4.5703125" customWidth="1"/>
    <col min="8962" max="8962" width="60.28515625" customWidth="1"/>
    <col min="8963" max="8963" width="12.7109375" customWidth="1"/>
    <col min="8964" max="8964" width="14" customWidth="1"/>
    <col min="8965" max="8965" width="13.28515625" customWidth="1"/>
    <col min="8966" max="8968" width="12.7109375" customWidth="1"/>
    <col min="9217" max="9217" width="4.5703125" customWidth="1"/>
    <col min="9218" max="9218" width="60.28515625" customWidth="1"/>
    <col min="9219" max="9219" width="12.7109375" customWidth="1"/>
    <col min="9220" max="9220" width="14" customWidth="1"/>
    <col min="9221" max="9221" width="13.28515625" customWidth="1"/>
    <col min="9222" max="9224" width="12.7109375" customWidth="1"/>
    <col min="9473" max="9473" width="4.5703125" customWidth="1"/>
    <col min="9474" max="9474" width="60.28515625" customWidth="1"/>
    <col min="9475" max="9475" width="12.7109375" customWidth="1"/>
    <col min="9476" max="9476" width="14" customWidth="1"/>
    <col min="9477" max="9477" width="13.28515625" customWidth="1"/>
    <col min="9478" max="9480" width="12.7109375" customWidth="1"/>
    <col min="9729" max="9729" width="4.5703125" customWidth="1"/>
    <col min="9730" max="9730" width="60.28515625" customWidth="1"/>
    <col min="9731" max="9731" width="12.7109375" customWidth="1"/>
    <col min="9732" max="9732" width="14" customWidth="1"/>
    <col min="9733" max="9733" width="13.28515625" customWidth="1"/>
    <col min="9734" max="9736" width="12.7109375" customWidth="1"/>
    <col min="9985" max="9985" width="4.5703125" customWidth="1"/>
    <col min="9986" max="9986" width="60.28515625" customWidth="1"/>
    <col min="9987" max="9987" width="12.7109375" customWidth="1"/>
    <col min="9988" max="9988" width="14" customWidth="1"/>
    <col min="9989" max="9989" width="13.28515625" customWidth="1"/>
    <col min="9990" max="9992" width="12.7109375" customWidth="1"/>
    <col min="10241" max="10241" width="4.5703125" customWidth="1"/>
    <col min="10242" max="10242" width="60.28515625" customWidth="1"/>
    <col min="10243" max="10243" width="12.7109375" customWidth="1"/>
    <col min="10244" max="10244" width="14" customWidth="1"/>
    <col min="10245" max="10245" width="13.28515625" customWidth="1"/>
    <col min="10246" max="10248" width="12.7109375" customWidth="1"/>
    <col min="10497" max="10497" width="4.5703125" customWidth="1"/>
    <col min="10498" max="10498" width="60.28515625" customWidth="1"/>
    <col min="10499" max="10499" width="12.7109375" customWidth="1"/>
    <col min="10500" max="10500" width="14" customWidth="1"/>
    <col min="10501" max="10501" width="13.28515625" customWidth="1"/>
    <col min="10502" max="10504" width="12.7109375" customWidth="1"/>
    <col min="10753" max="10753" width="4.5703125" customWidth="1"/>
    <col min="10754" max="10754" width="60.28515625" customWidth="1"/>
    <col min="10755" max="10755" width="12.7109375" customWidth="1"/>
    <col min="10756" max="10756" width="14" customWidth="1"/>
    <col min="10757" max="10757" width="13.28515625" customWidth="1"/>
    <col min="10758" max="10760" width="12.7109375" customWidth="1"/>
    <col min="11009" max="11009" width="4.5703125" customWidth="1"/>
    <col min="11010" max="11010" width="60.28515625" customWidth="1"/>
    <col min="11011" max="11011" width="12.7109375" customWidth="1"/>
    <col min="11012" max="11012" width="14" customWidth="1"/>
    <col min="11013" max="11013" width="13.28515625" customWidth="1"/>
    <col min="11014" max="11016" width="12.7109375" customWidth="1"/>
    <col min="11265" max="11265" width="4.5703125" customWidth="1"/>
    <col min="11266" max="11266" width="60.28515625" customWidth="1"/>
    <col min="11267" max="11267" width="12.7109375" customWidth="1"/>
    <col min="11268" max="11268" width="14" customWidth="1"/>
    <col min="11269" max="11269" width="13.28515625" customWidth="1"/>
    <col min="11270" max="11272" width="12.7109375" customWidth="1"/>
    <col min="11521" max="11521" width="4.5703125" customWidth="1"/>
    <col min="11522" max="11522" width="60.28515625" customWidth="1"/>
    <col min="11523" max="11523" width="12.7109375" customWidth="1"/>
    <col min="11524" max="11524" width="14" customWidth="1"/>
    <col min="11525" max="11525" width="13.28515625" customWidth="1"/>
    <col min="11526" max="11528" width="12.7109375" customWidth="1"/>
    <col min="11777" max="11777" width="4.5703125" customWidth="1"/>
    <col min="11778" max="11778" width="60.28515625" customWidth="1"/>
    <col min="11779" max="11779" width="12.7109375" customWidth="1"/>
    <col min="11780" max="11780" width="14" customWidth="1"/>
    <col min="11781" max="11781" width="13.28515625" customWidth="1"/>
    <col min="11782" max="11784" width="12.7109375" customWidth="1"/>
    <col min="12033" max="12033" width="4.5703125" customWidth="1"/>
    <col min="12034" max="12034" width="60.28515625" customWidth="1"/>
    <col min="12035" max="12035" width="12.7109375" customWidth="1"/>
    <col min="12036" max="12036" width="14" customWidth="1"/>
    <col min="12037" max="12037" width="13.28515625" customWidth="1"/>
    <col min="12038" max="12040" width="12.7109375" customWidth="1"/>
    <col min="12289" max="12289" width="4.5703125" customWidth="1"/>
    <col min="12290" max="12290" width="60.28515625" customWidth="1"/>
    <col min="12291" max="12291" width="12.7109375" customWidth="1"/>
    <col min="12292" max="12292" width="14" customWidth="1"/>
    <col min="12293" max="12293" width="13.28515625" customWidth="1"/>
    <col min="12294" max="12296" width="12.7109375" customWidth="1"/>
    <col min="12545" max="12545" width="4.5703125" customWidth="1"/>
    <col min="12546" max="12546" width="60.28515625" customWidth="1"/>
    <col min="12547" max="12547" width="12.7109375" customWidth="1"/>
    <col min="12548" max="12548" width="14" customWidth="1"/>
    <col min="12549" max="12549" width="13.28515625" customWidth="1"/>
    <col min="12550" max="12552" width="12.7109375" customWidth="1"/>
    <col min="12801" max="12801" width="4.5703125" customWidth="1"/>
    <col min="12802" max="12802" width="60.28515625" customWidth="1"/>
    <col min="12803" max="12803" width="12.7109375" customWidth="1"/>
    <col min="12804" max="12804" width="14" customWidth="1"/>
    <col min="12805" max="12805" width="13.28515625" customWidth="1"/>
    <col min="12806" max="12808" width="12.7109375" customWidth="1"/>
    <col min="13057" max="13057" width="4.5703125" customWidth="1"/>
    <col min="13058" max="13058" width="60.28515625" customWidth="1"/>
    <col min="13059" max="13059" width="12.7109375" customWidth="1"/>
    <col min="13060" max="13060" width="14" customWidth="1"/>
    <col min="13061" max="13061" width="13.28515625" customWidth="1"/>
    <col min="13062" max="13064" width="12.7109375" customWidth="1"/>
    <col min="13313" max="13313" width="4.5703125" customWidth="1"/>
    <col min="13314" max="13314" width="60.28515625" customWidth="1"/>
    <col min="13315" max="13315" width="12.7109375" customWidth="1"/>
    <col min="13316" max="13316" width="14" customWidth="1"/>
    <col min="13317" max="13317" width="13.28515625" customWidth="1"/>
    <col min="13318" max="13320" width="12.7109375" customWidth="1"/>
    <col min="13569" max="13569" width="4.5703125" customWidth="1"/>
    <col min="13570" max="13570" width="60.28515625" customWidth="1"/>
    <col min="13571" max="13571" width="12.7109375" customWidth="1"/>
    <col min="13572" max="13572" width="14" customWidth="1"/>
    <col min="13573" max="13573" width="13.28515625" customWidth="1"/>
    <col min="13574" max="13576" width="12.7109375" customWidth="1"/>
    <col min="13825" max="13825" width="4.5703125" customWidth="1"/>
    <col min="13826" max="13826" width="60.28515625" customWidth="1"/>
    <col min="13827" max="13827" width="12.7109375" customWidth="1"/>
    <col min="13828" max="13828" width="14" customWidth="1"/>
    <col min="13829" max="13829" width="13.28515625" customWidth="1"/>
    <col min="13830" max="13832" width="12.7109375" customWidth="1"/>
    <col min="14081" max="14081" width="4.5703125" customWidth="1"/>
    <col min="14082" max="14082" width="60.28515625" customWidth="1"/>
    <col min="14083" max="14083" width="12.7109375" customWidth="1"/>
    <col min="14084" max="14084" width="14" customWidth="1"/>
    <col min="14085" max="14085" width="13.28515625" customWidth="1"/>
    <col min="14086" max="14088" width="12.7109375" customWidth="1"/>
    <col min="14337" max="14337" width="4.5703125" customWidth="1"/>
    <col min="14338" max="14338" width="60.28515625" customWidth="1"/>
    <col min="14339" max="14339" width="12.7109375" customWidth="1"/>
    <col min="14340" max="14340" width="14" customWidth="1"/>
    <col min="14341" max="14341" width="13.28515625" customWidth="1"/>
    <col min="14342" max="14344" width="12.7109375" customWidth="1"/>
    <col min="14593" max="14593" width="4.5703125" customWidth="1"/>
    <col min="14594" max="14594" width="60.28515625" customWidth="1"/>
    <col min="14595" max="14595" width="12.7109375" customWidth="1"/>
    <col min="14596" max="14596" width="14" customWidth="1"/>
    <col min="14597" max="14597" width="13.28515625" customWidth="1"/>
    <col min="14598" max="14600" width="12.7109375" customWidth="1"/>
    <col min="14849" max="14849" width="4.5703125" customWidth="1"/>
    <col min="14850" max="14850" width="60.28515625" customWidth="1"/>
    <col min="14851" max="14851" width="12.7109375" customWidth="1"/>
    <col min="14852" max="14852" width="14" customWidth="1"/>
    <col min="14853" max="14853" width="13.28515625" customWidth="1"/>
    <col min="14854" max="14856" width="12.7109375" customWidth="1"/>
    <col min="15105" max="15105" width="4.5703125" customWidth="1"/>
    <col min="15106" max="15106" width="60.28515625" customWidth="1"/>
    <col min="15107" max="15107" width="12.7109375" customWidth="1"/>
    <col min="15108" max="15108" width="14" customWidth="1"/>
    <col min="15109" max="15109" width="13.28515625" customWidth="1"/>
    <col min="15110" max="15112" width="12.7109375" customWidth="1"/>
    <col min="15361" max="15361" width="4.5703125" customWidth="1"/>
    <col min="15362" max="15362" width="60.28515625" customWidth="1"/>
    <col min="15363" max="15363" width="12.7109375" customWidth="1"/>
    <col min="15364" max="15364" width="14" customWidth="1"/>
    <col min="15365" max="15365" width="13.28515625" customWidth="1"/>
    <col min="15366" max="15368" width="12.7109375" customWidth="1"/>
    <col min="15617" max="15617" width="4.5703125" customWidth="1"/>
    <col min="15618" max="15618" width="60.28515625" customWidth="1"/>
    <col min="15619" max="15619" width="12.7109375" customWidth="1"/>
    <col min="15620" max="15620" width="14" customWidth="1"/>
    <col min="15621" max="15621" width="13.28515625" customWidth="1"/>
    <col min="15622" max="15624" width="12.7109375" customWidth="1"/>
    <col min="15873" max="15873" width="4.5703125" customWidth="1"/>
    <col min="15874" max="15874" width="60.28515625" customWidth="1"/>
    <col min="15875" max="15875" width="12.7109375" customWidth="1"/>
    <col min="15876" max="15876" width="14" customWidth="1"/>
    <col min="15877" max="15877" width="13.28515625" customWidth="1"/>
    <col min="15878" max="15880" width="12.7109375" customWidth="1"/>
    <col min="16129" max="16129" width="4.5703125" customWidth="1"/>
    <col min="16130" max="16130" width="60.28515625" customWidth="1"/>
    <col min="16131" max="16131" width="12.7109375" customWidth="1"/>
    <col min="16132" max="16132" width="14" customWidth="1"/>
    <col min="16133" max="16133" width="13.28515625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453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>
      <c r="A7" s="458" t="s">
        <v>226</v>
      </c>
      <c r="B7" s="458"/>
      <c r="C7" s="457" t="s">
        <v>334</v>
      </c>
      <c r="D7" s="457"/>
      <c r="E7" s="457"/>
      <c r="F7" s="457"/>
      <c r="G7" s="457"/>
      <c r="H7" s="457" t="s">
        <v>335</v>
      </c>
    </row>
    <row r="8" spans="1:8" ht="27">
      <c r="A8" s="455"/>
      <c r="B8" s="455"/>
      <c r="C8" s="454" t="s">
        <v>227</v>
      </c>
      <c r="D8" s="454" t="s">
        <v>336</v>
      </c>
      <c r="E8" s="454" t="s">
        <v>259</v>
      </c>
      <c r="F8" s="454" t="s">
        <v>211</v>
      </c>
      <c r="G8" s="454" t="s">
        <v>228</v>
      </c>
      <c r="H8" s="456"/>
    </row>
    <row r="9" spans="1:8" s="448" customFormat="1" ht="12" customHeight="1">
      <c r="A9" s="455"/>
      <c r="B9" s="455"/>
      <c r="C9" s="454">
        <v>1</v>
      </c>
      <c r="D9" s="454">
        <v>2</v>
      </c>
      <c r="E9" s="454" t="s">
        <v>337</v>
      </c>
      <c r="F9" s="454">
        <v>4</v>
      </c>
      <c r="G9" s="454">
        <v>5</v>
      </c>
      <c r="H9" s="454" t="s">
        <v>338</v>
      </c>
    </row>
    <row r="10" spans="1:8" s="448" customFormat="1" ht="12" customHeight="1">
      <c r="A10" s="453" t="s">
        <v>416</v>
      </c>
      <c r="B10" s="452"/>
      <c r="C10" s="449">
        <f t="shared" ref="C10:H10" si="0">+C11+C20+C28+C38</f>
        <v>0</v>
      </c>
      <c r="D10" s="449">
        <f t="shared" si="0"/>
        <v>110061</v>
      </c>
      <c r="E10" s="449">
        <f t="shared" si="0"/>
        <v>110061</v>
      </c>
      <c r="F10" s="449">
        <f t="shared" si="0"/>
        <v>110060.71</v>
      </c>
      <c r="G10" s="449">
        <f t="shared" si="0"/>
        <v>109890</v>
      </c>
      <c r="H10" s="449">
        <f t="shared" si="0"/>
        <v>0.28999999999359716</v>
      </c>
    </row>
    <row r="11" spans="1:8" s="448" customFormat="1" ht="12" customHeight="1">
      <c r="A11" s="451" t="s">
        <v>452</v>
      </c>
      <c r="B11" s="450"/>
      <c r="C11" s="449">
        <v>0</v>
      </c>
      <c r="D11" s="449">
        <v>0</v>
      </c>
      <c r="E11" s="449">
        <v>0</v>
      </c>
      <c r="F11" s="449">
        <v>0</v>
      </c>
      <c r="G11" s="449">
        <v>0</v>
      </c>
      <c r="H11" s="449">
        <v>0</v>
      </c>
    </row>
    <row r="12" spans="1:8" s="448" customFormat="1" ht="12" customHeight="1">
      <c r="A12" s="447"/>
      <c r="B12" s="446" t="s">
        <v>451</v>
      </c>
      <c r="C12" s="445">
        <v>0</v>
      </c>
      <c r="D12" s="445">
        <v>0</v>
      </c>
      <c r="E12" s="445">
        <v>0</v>
      </c>
      <c r="F12" s="445">
        <v>0</v>
      </c>
      <c r="G12" s="445">
        <v>0</v>
      </c>
      <c r="H12" s="445">
        <v>0</v>
      </c>
    </row>
    <row r="13" spans="1:8" s="448" customFormat="1" ht="12" customHeight="1">
      <c r="A13" s="447"/>
      <c r="B13" s="446" t="s">
        <v>450</v>
      </c>
      <c r="C13" s="445">
        <v>0</v>
      </c>
      <c r="D13" s="445">
        <v>0</v>
      </c>
      <c r="E13" s="445">
        <v>0</v>
      </c>
      <c r="F13" s="445">
        <v>0</v>
      </c>
      <c r="G13" s="445">
        <v>0</v>
      </c>
      <c r="H13" s="445">
        <v>0</v>
      </c>
    </row>
    <row r="14" spans="1:8" s="448" customFormat="1" ht="12" customHeight="1">
      <c r="A14" s="447"/>
      <c r="B14" s="446" t="s">
        <v>449</v>
      </c>
      <c r="C14" s="445">
        <v>0</v>
      </c>
      <c r="D14" s="445">
        <v>0</v>
      </c>
      <c r="E14" s="445">
        <v>0</v>
      </c>
      <c r="F14" s="445">
        <v>0</v>
      </c>
      <c r="G14" s="445">
        <v>0</v>
      </c>
      <c r="H14" s="445">
        <v>0</v>
      </c>
    </row>
    <row r="15" spans="1:8" s="448" customFormat="1" ht="12" customHeight="1">
      <c r="A15" s="447"/>
      <c r="B15" s="446" t="s">
        <v>448</v>
      </c>
      <c r="C15" s="445">
        <v>0</v>
      </c>
      <c r="D15" s="445">
        <v>0</v>
      </c>
      <c r="E15" s="445">
        <v>0</v>
      </c>
      <c r="F15" s="445">
        <v>0</v>
      </c>
      <c r="G15" s="445">
        <v>0</v>
      </c>
      <c r="H15" s="445">
        <v>0</v>
      </c>
    </row>
    <row r="16" spans="1:8" s="448" customFormat="1" ht="12" customHeight="1">
      <c r="A16" s="447"/>
      <c r="B16" s="446" t="s">
        <v>447</v>
      </c>
      <c r="C16" s="445">
        <v>0</v>
      </c>
      <c r="D16" s="445">
        <v>0</v>
      </c>
      <c r="E16" s="445">
        <v>0</v>
      </c>
      <c r="F16" s="445">
        <v>0</v>
      </c>
      <c r="G16" s="445">
        <v>0</v>
      </c>
      <c r="H16" s="445">
        <v>0</v>
      </c>
    </row>
    <row r="17" spans="1:8" s="448" customFormat="1" ht="12" customHeight="1">
      <c r="A17" s="447"/>
      <c r="B17" s="446" t="s">
        <v>446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</row>
    <row r="18" spans="1:8" s="448" customFormat="1" ht="12" customHeight="1">
      <c r="A18" s="447"/>
      <c r="B18" s="446" t="s">
        <v>445</v>
      </c>
      <c r="C18" s="445">
        <v>0</v>
      </c>
      <c r="D18" s="445">
        <v>0</v>
      </c>
      <c r="E18" s="445">
        <v>0</v>
      </c>
      <c r="F18" s="445">
        <v>0</v>
      </c>
      <c r="G18" s="445">
        <v>0</v>
      </c>
      <c r="H18" s="445">
        <v>0</v>
      </c>
    </row>
    <row r="19" spans="1:8" s="448" customFormat="1" ht="12" customHeight="1">
      <c r="A19" s="447"/>
      <c r="B19" s="446" t="s">
        <v>444</v>
      </c>
      <c r="C19" s="445">
        <v>0</v>
      </c>
      <c r="D19" s="445">
        <v>0</v>
      </c>
      <c r="E19" s="445">
        <v>0</v>
      </c>
      <c r="F19" s="445">
        <v>0</v>
      </c>
      <c r="G19" s="445">
        <v>0</v>
      </c>
      <c r="H19" s="445">
        <v>0</v>
      </c>
    </row>
    <row r="20" spans="1:8" s="448" customFormat="1" ht="12" customHeight="1">
      <c r="A20" s="451" t="s">
        <v>443</v>
      </c>
      <c r="B20" s="450"/>
      <c r="C20" s="449">
        <v>0</v>
      </c>
      <c r="D20" s="449">
        <f>SUM(D21:D27)</f>
        <v>110061</v>
      </c>
      <c r="E20" s="449">
        <f>SUM(E21:E27)</f>
        <v>110061</v>
      </c>
      <c r="F20" s="449">
        <f>SUM(F21:F27)</f>
        <v>110060.71</v>
      </c>
      <c r="G20" s="449">
        <f>SUM(G21:G27)</f>
        <v>109890</v>
      </c>
      <c r="H20" s="449">
        <f>SUM(H21:H27)</f>
        <v>0.28999999999359716</v>
      </c>
    </row>
    <row r="21" spans="1:8" s="448" customFormat="1" ht="12" customHeight="1">
      <c r="A21" s="447"/>
      <c r="B21" s="446" t="s">
        <v>442</v>
      </c>
      <c r="C21" s="445">
        <v>0</v>
      </c>
      <c r="D21" s="445">
        <v>0</v>
      </c>
      <c r="E21" s="445">
        <v>0</v>
      </c>
      <c r="F21" s="445">
        <v>0</v>
      </c>
      <c r="G21" s="445">
        <v>0</v>
      </c>
      <c r="H21" s="445">
        <v>0</v>
      </c>
    </row>
    <row r="22" spans="1:8" s="448" customFormat="1" ht="12" customHeight="1">
      <c r="A22" s="447"/>
      <c r="B22" s="446" t="s">
        <v>441</v>
      </c>
      <c r="C22" s="445">
        <v>0</v>
      </c>
      <c r="D22" s="445">
        <v>0</v>
      </c>
      <c r="E22" s="445">
        <v>0</v>
      </c>
      <c r="F22" s="445">
        <v>0</v>
      </c>
      <c r="G22" s="445">
        <v>0</v>
      </c>
      <c r="H22" s="445">
        <v>0</v>
      </c>
    </row>
    <row r="23" spans="1:8" s="448" customFormat="1" ht="12" customHeight="1">
      <c r="A23" s="447"/>
      <c r="B23" s="446" t="s">
        <v>440</v>
      </c>
      <c r="C23" s="445">
        <v>0</v>
      </c>
      <c r="D23" s="445">
        <v>0</v>
      </c>
      <c r="E23" s="445">
        <v>0</v>
      </c>
      <c r="F23" s="445">
        <v>0</v>
      </c>
      <c r="G23" s="445">
        <v>0</v>
      </c>
      <c r="H23" s="445">
        <v>0</v>
      </c>
    </row>
    <row r="24" spans="1:8" s="448" customFormat="1" ht="12" customHeight="1">
      <c r="A24" s="447"/>
      <c r="B24" s="446" t="s">
        <v>439</v>
      </c>
      <c r="C24" s="445">
        <v>0</v>
      </c>
      <c r="D24" s="445">
        <v>110061</v>
      </c>
      <c r="E24" s="445">
        <v>110061</v>
      </c>
      <c r="F24" s="445">
        <v>110060.71</v>
      </c>
      <c r="G24" s="445">
        <v>109890</v>
      </c>
      <c r="H24" s="445">
        <f>+E24-F24</f>
        <v>0.28999999999359716</v>
      </c>
    </row>
    <row r="25" spans="1:8" s="448" customFormat="1" ht="12" customHeight="1">
      <c r="A25" s="447"/>
      <c r="B25" s="446" t="s">
        <v>438</v>
      </c>
      <c r="C25" s="445">
        <v>0</v>
      </c>
      <c r="D25" s="445">
        <v>0</v>
      </c>
      <c r="E25" s="445">
        <v>0</v>
      </c>
      <c r="F25" s="445">
        <v>0</v>
      </c>
      <c r="G25" s="445">
        <v>0</v>
      </c>
      <c r="H25" s="445">
        <v>0</v>
      </c>
    </row>
    <row r="26" spans="1:8" s="448" customFormat="1" ht="12" customHeight="1">
      <c r="A26" s="447"/>
      <c r="B26" s="446" t="s">
        <v>437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</row>
    <row r="27" spans="1:8" s="448" customFormat="1" ht="12" customHeight="1">
      <c r="A27" s="447"/>
      <c r="B27" s="446" t="s">
        <v>436</v>
      </c>
      <c r="C27" s="445">
        <v>0</v>
      </c>
      <c r="D27" s="445">
        <v>0</v>
      </c>
      <c r="E27" s="445">
        <v>0</v>
      </c>
      <c r="F27" s="445">
        <v>0</v>
      </c>
      <c r="G27" s="445">
        <v>0</v>
      </c>
      <c r="H27" s="445">
        <v>0</v>
      </c>
    </row>
    <row r="28" spans="1:8" s="448" customFormat="1" ht="12" customHeight="1">
      <c r="A28" s="451" t="s">
        <v>435</v>
      </c>
      <c r="B28" s="450"/>
      <c r="C28" s="449">
        <v>0</v>
      </c>
      <c r="D28" s="449">
        <v>0</v>
      </c>
      <c r="E28" s="449">
        <v>0</v>
      </c>
      <c r="F28" s="449">
        <v>0</v>
      </c>
      <c r="G28" s="449">
        <v>0</v>
      </c>
      <c r="H28" s="449">
        <v>0</v>
      </c>
    </row>
    <row r="29" spans="1:8" s="448" customFormat="1" ht="12" customHeight="1">
      <c r="A29" s="447"/>
      <c r="B29" s="446" t="s">
        <v>434</v>
      </c>
      <c r="C29" s="445">
        <v>0</v>
      </c>
      <c r="D29" s="445">
        <v>0</v>
      </c>
      <c r="E29" s="445">
        <v>0</v>
      </c>
      <c r="F29" s="445">
        <v>0</v>
      </c>
      <c r="G29" s="445">
        <v>0</v>
      </c>
      <c r="H29" s="445">
        <v>0</v>
      </c>
    </row>
    <row r="30" spans="1:8" s="448" customFormat="1" ht="12" customHeight="1">
      <c r="A30" s="447"/>
      <c r="B30" s="446" t="s">
        <v>433</v>
      </c>
      <c r="C30" s="445">
        <v>0</v>
      </c>
      <c r="D30" s="445">
        <v>0</v>
      </c>
      <c r="E30" s="445">
        <v>0</v>
      </c>
      <c r="F30" s="445">
        <v>0</v>
      </c>
      <c r="G30" s="445">
        <v>0</v>
      </c>
      <c r="H30" s="445">
        <v>0</v>
      </c>
    </row>
    <row r="31" spans="1:8" s="448" customFormat="1" ht="12" customHeight="1">
      <c r="A31" s="447"/>
      <c r="B31" s="446" t="s">
        <v>432</v>
      </c>
      <c r="C31" s="445">
        <v>0</v>
      </c>
      <c r="D31" s="445">
        <v>0</v>
      </c>
      <c r="E31" s="445">
        <v>0</v>
      </c>
      <c r="F31" s="445">
        <v>0</v>
      </c>
      <c r="G31" s="445">
        <v>0</v>
      </c>
      <c r="H31" s="445">
        <v>0</v>
      </c>
    </row>
    <row r="32" spans="1:8" s="448" customFormat="1" ht="12" customHeight="1">
      <c r="A32" s="447"/>
      <c r="B32" s="446" t="s">
        <v>431</v>
      </c>
      <c r="C32" s="445">
        <v>0</v>
      </c>
      <c r="D32" s="445">
        <v>0</v>
      </c>
      <c r="E32" s="445">
        <v>0</v>
      </c>
      <c r="F32" s="445">
        <v>0</v>
      </c>
      <c r="G32" s="445">
        <v>0</v>
      </c>
      <c r="H32" s="445">
        <v>0</v>
      </c>
    </row>
    <row r="33" spans="1:8" s="448" customFormat="1" ht="12" customHeight="1">
      <c r="A33" s="447"/>
      <c r="B33" s="446" t="s">
        <v>430</v>
      </c>
      <c r="C33" s="445">
        <v>0</v>
      </c>
      <c r="D33" s="445">
        <v>0</v>
      </c>
      <c r="E33" s="445">
        <v>0</v>
      </c>
      <c r="F33" s="445">
        <v>0</v>
      </c>
      <c r="G33" s="445">
        <v>0</v>
      </c>
      <c r="H33" s="445">
        <v>0</v>
      </c>
    </row>
    <row r="34" spans="1:8" s="448" customFormat="1" ht="12" customHeight="1">
      <c r="A34" s="447"/>
      <c r="B34" s="446" t="s">
        <v>429</v>
      </c>
      <c r="C34" s="445">
        <v>0</v>
      </c>
      <c r="D34" s="445">
        <v>0</v>
      </c>
      <c r="E34" s="445">
        <v>0</v>
      </c>
      <c r="F34" s="445">
        <v>0</v>
      </c>
      <c r="G34" s="445">
        <v>0</v>
      </c>
      <c r="H34" s="445">
        <v>0</v>
      </c>
    </row>
    <row r="35" spans="1:8" s="448" customFormat="1" ht="12" customHeight="1">
      <c r="A35" s="447"/>
      <c r="B35" s="446" t="s">
        <v>428</v>
      </c>
      <c r="C35" s="445">
        <v>0</v>
      </c>
      <c r="D35" s="445">
        <v>0</v>
      </c>
      <c r="E35" s="445">
        <v>0</v>
      </c>
      <c r="F35" s="445">
        <v>0</v>
      </c>
      <c r="G35" s="445">
        <v>0</v>
      </c>
      <c r="H35" s="445">
        <v>0</v>
      </c>
    </row>
    <row r="36" spans="1:8" s="448" customFormat="1" ht="12" customHeight="1">
      <c r="A36" s="447"/>
      <c r="B36" s="446" t="s">
        <v>427</v>
      </c>
      <c r="C36" s="445">
        <v>0</v>
      </c>
      <c r="D36" s="445">
        <v>0</v>
      </c>
      <c r="E36" s="445">
        <v>0</v>
      </c>
      <c r="F36" s="445">
        <v>0</v>
      </c>
      <c r="G36" s="445">
        <v>0</v>
      </c>
      <c r="H36" s="445">
        <v>0</v>
      </c>
    </row>
    <row r="37" spans="1:8" s="448" customFormat="1" ht="12" customHeight="1">
      <c r="A37" s="447"/>
      <c r="B37" s="446" t="s">
        <v>426</v>
      </c>
      <c r="C37" s="445">
        <v>0</v>
      </c>
      <c r="D37" s="445">
        <v>0</v>
      </c>
      <c r="E37" s="445">
        <v>0</v>
      </c>
      <c r="F37" s="445">
        <v>0</v>
      </c>
      <c r="G37" s="445">
        <v>0</v>
      </c>
      <c r="H37" s="445">
        <v>0</v>
      </c>
    </row>
    <row r="38" spans="1:8" s="448" customFormat="1" ht="12" customHeight="1">
      <c r="A38" s="451" t="s">
        <v>425</v>
      </c>
      <c r="B38" s="450"/>
      <c r="C38" s="449">
        <v>0</v>
      </c>
      <c r="D38" s="449">
        <v>0</v>
      </c>
      <c r="E38" s="449">
        <v>0</v>
      </c>
      <c r="F38" s="449">
        <v>0</v>
      </c>
      <c r="G38" s="449">
        <v>0</v>
      </c>
      <c r="H38" s="449">
        <v>0</v>
      </c>
    </row>
    <row r="39" spans="1:8" s="448" customFormat="1" ht="12" customHeight="1">
      <c r="A39" s="447"/>
      <c r="B39" s="446" t="s">
        <v>424</v>
      </c>
      <c r="C39" s="445">
        <v>0</v>
      </c>
      <c r="D39" s="445">
        <v>0</v>
      </c>
      <c r="E39" s="445">
        <v>0</v>
      </c>
      <c r="F39" s="445">
        <v>0</v>
      </c>
      <c r="G39" s="445">
        <v>0</v>
      </c>
      <c r="H39" s="445">
        <v>0</v>
      </c>
    </row>
    <row r="40" spans="1:8" s="448" customFormat="1" ht="12" customHeight="1">
      <c r="A40" s="447"/>
      <c r="B40" s="446" t="s">
        <v>423</v>
      </c>
      <c r="C40" s="445">
        <v>0</v>
      </c>
      <c r="D40" s="445">
        <v>0</v>
      </c>
      <c r="E40" s="445">
        <v>0</v>
      </c>
      <c r="F40" s="445">
        <v>0</v>
      </c>
      <c r="G40" s="445">
        <v>0</v>
      </c>
      <c r="H40" s="445">
        <v>0</v>
      </c>
    </row>
    <row r="41" spans="1:8" s="448" customFormat="1" ht="12" customHeight="1">
      <c r="A41" s="447"/>
      <c r="B41" s="446" t="s">
        <v>422</v>
      </c>
      <c r="C41" s="445">
        <v>0</v>
      </c>
      <c r="D41" s="445">
        <v>0</v>
      </c>
      <c r="E41" s="445">
        <v>0</v>
      </c>
      <c r="F41" s="445">
        <v>0</v>
      </c>
      <c r="G41" s="445">
        <v>0</v>
      </c>
      <c r="H41" s="445">
        <v>0</v>
      </c>
    </row>
    <row r="42" spans="1:8" s="448" customFormat="1" ht="12" customHeight="1">
      <c r="A42" s="447"/>
      <c r="B42" s="446" t="s">
        <v>421</v>
      </c>
      <c r="C42" s="445">
        <v>0</v>
      </c>
      <c r="D42" s="445">
        <v>0</v>
      </c>
      <c r="E42" s="445">
        <v>0</v>
      </c>
      <c r="F42" s="445">
        <v>0</v>
      </c>
      <c r="G42" s="445">
        <v>0</v>
      </c>
      <c r="H42" s="445">
        <v>0</v>
      </c>
    </row>
    <row r="43" spans="1:8" s="444" customFormat="1" ht="14.1" customHeight="1">
      <c r="A43" s="447"/>
      <c r="B43" s="446"/>
      <c r="C43" s="445"/>
      <c r="D43" s="445"/>
      <c r="E43" s="445"/>
      <c r="F43" s="445"/>
      <c r="G43" s="445"/>
      <c r="H43" s="445"/>
    </row>
    <row r="44" spans="1:8" s="444" customFormat="1" ht="14.1" customHeight="1">
      <c r="A44" s="443"/>
      <c r="B44" s="442" t="s">
        <v>420</v>
      </c>
      <c r="C44" s="441">
        <v>0</v>
      </c>
      <c r="D44" s="441">
        <f>+D20+D28+D38</f>
        <v>110061</v>
      </c>
      <c r="E44" s="441">
        <f>+E20+E28+E38</f>
        <v>110061</v>
      </c>
      <c r="F44" s="441">
        <f>+F20+F28+F38</f>
        <v>110060.71</v>
      </c>
      <c r="G44" s="441">
        <f>+G20+G28+G38</f>
        <v>109890</v>
      </c>
      <c r="H44" s="441">
        <f>+H20+H28+H38</f>
        <v>0.28999999999359716</v>
      </c>
    </row>
    <row r="45" spans="1:8">
      <c r="A45" s="443"/>
      <c r="B45" s="442" t="s">
        <v>419</v>
      </c>
      <c r="C45" s="441">
        <f>+'[2]EAPED CF'!C10+'EAPED CF (2)'!C10</f>
        <v>91545075</v>
      </c>
      <c r="D45" s="441">
        <f>+'[2]EAPED CF'!D10+'EAPED CF (2)'!D10</f>
        <v>5248297.63</v>
      </c>
      <c r="E45" s="441">
        <f>+'[2]EAPED CF'!E10+'EAPED CF (2)'!E10</f>
        <v>96793373.040000007</v>
      </c>
      <c r="F45" s="441">
        <f>+'[2]EAPED CF'!F10+'EAPED CF (2)'!F10</f>
        <v>96793372.629999995</v>
      </c>
      <c r="G45" s="441">
        <f>+'[2]EAPED CF'!G10+'EAPED CF (2)'!G10</f>
        <v>91870833.890000001</v>
      </c>
      <c r="H45" s="441">
        <f>+'[2]EAPED CF'!H10+'EAPED CF (2)'!H10</f>
        <v>0.41000000476196874</v>
      </c>
    </row>
    <row r="46" spans="1:8">
      <c r="A46" s="440"/>
      <c r="B46" s="439"/>
      <c r="C46" s="438"/>
      <c r="D46" s="438"/>
      <c r="E46" s="438"/>
      <c r="F46" s="438"/>
      <c r="G46" s="438"/>
      <c r="H46" s="438"/>
    </row>
    <row r="47" spans="1:8">
      <c r="C47" s="429"/>
      <c r="D47" s="429"/>
      <c r="E47" s="429"/>
      <c r="F47" s="429"/>
      <c r="G47" s="429"/>
      <c r="H47" s="429"/>
    </row>
    <row r="50" spans="1:8" s="317" customFormat="1">
      <c r="A50" s="437"/>
      <c r="B50" s="338"/>
      <c r="C50" s="338"/>
      <c r="D50" s="338"/>
      <c r="E50" s="338"/>
      <c r="F50" s="338"/>
      <c r="G50" s="338"/>
      <c r="H50" s="338"/>
    </row>
    <row r="51" spans="1:8">
      <c r="C51" s="429"/>
      <c r="D51" s="429"/>
      <c r="E51" s="429"/>
      <c r="F51" s="429"/>
      <c r="G51" s="429"/>
      <c r="H51" s="429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7" orientation="landscape" horizontalDpi="300" verticalDpi="300" r:id="rId1"/>
  <headerFooter>
    <oddFooter>&amp;R&amp;8LDF /6.&amp;P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7" zoomScaleSheetLayoutView="100" workbookViewId="0">
      <selection activeCell="A2" sqref="A2:H2"/>
    </sheetView>
  </sheetViews>
  <sheetFormatPr baseColWidth="10" defaultRowHeight="15"/>
  <cols>
    <col min="1" max="1" width="4.5703125" style="437" customWidth="1"/>
    <col min="2" max="2" width="60.28515625" style="338" customWidth="1"/>
    <col min="3" max="3" width="12.7109375" style="338" customWidth="1"/>
    <col min="4" max="4" width="14.140625" style="338" customWidth="1"/>
    <col min="5" max="5" width="13.5703125" style="338" customWidth="1"/>
    <col min="6" max="8" width="12.7109375" style="338" customWidth="1"/>
    <col min="257" max="257" width="4.5703125" customWidth="1"/>
    <col min="258" max="258" width="60.28515625" customWidth="1"/>
    <col min="259" max="259" width="12.7109375" customWidth="1"/>
    <col min="260" max="260" width="14.140625" customWidth="1"/>
    <col min="261" max="261" width="13.5703125" customWidth="1"/>
    <col min="262" max="264" width="12.7109375" customWidth="1"/>
    <col min="513" max="513" width="4.5703125" customWidth="1"/>
    <col min="514" max="514" width="60.28515625" customWidth="1"/>
    <col min="515" max="515" width="12.7109375" customWidth="1"/>
    <col min="516" max="516" width="14.140625" customWidth="1"/>
    <col min="517" max="517" width="13.5703125" customWidth="1"/>
    <col min="518" max="520" width="12.7109375" customWidth="1"/>
    <col min="769" max="769" width="4.5703125" customWidth="1"/>
    <col min="770" max="770" width="60.28515625" customWidth="1"/>
    <col min="771" max="771" width="12.7109375" customWidth="1"/>
    <col min="772" max="772" width="14.140625" customWidth="1"/>
    <col min="773" max="773" width="13.5703125" customWidth="1"/>
    <col min="774" max="776" width="12.7109375" customWidth="1"/>
    <col min="1025" max="1025" width="4.5703125" customWidth="1"/>
    <col min="1026" max="1026" width="60.28515625" customWidth="1"/>
    <col min="1027" max="1027" width="12.7109375" customWidth="1"/>
    <col min="1028" max="1028" width="14.140625" customWidth="1"/>
    <col min="1029" max="1029" width="13.5703125" customWidth="1"/>
    <col min="1030" max="1032" width="12.7109375" customWidth="1"/>
    <col min="1281" max="1281" width="4.5703125" customWidth="1"/>
    <col min="1282" max="1282" width="60.28515625" customWidth="1"/>
    <col min="1283" max="1283" width="12.7109375" customWidth="1"/>
    <col min="1284" max="1284" width="14.140625" customWidth="1"/>
    <col min="1285" max="1285" width="13.5703125" customWidth="1"/>
    <col min="1286" max="1288" width="12.7109375" customWidth="1"/>
    <col min="1537" max="1537" width="4.5703125" customWidth="1"/>
    <col min="1538" max="1538" width="60.28515625" customWidth="1"/>
    <col min="1539" max="1539" width="12.7109375" customWidth="1"/>
    <col min="1540" max="1540" width="14.140625" customWidth="1"/>
    <col min="1541" max="1541" width="13.5703125" customWidth="1"/>
    <col min="1542" max="1544" width="12.7109375" customWidth="1"/>
    <col min="1793" max="1793" width="4.5703125" customWidth="1"/>
    <col min="1794" max="1794" width="60.28515625" customWidth="1"/>
    <col min="1795" max="1795" width="12.7109375" customWidth="1"/>
    <col min="1796" max="1796" width="14.140625" customWidth="1"/>
    <col min="1797" max="1797" width="13.5703125" customWidth="1"/>
    <col min="1798" max="1800" width="12.7109375" customWidth="1"/>
    <col min="2049" max="2049" width="4.5703125" customWidth="1"/>
    <col min="2050" max="2050" width="60.28515625" customWidth="1"/>
    <col min="2051" max="2051" width="12.7109375" customWidth="1"/>
    <col min="2052" max="2052" width="14.140625" customWidth="1"/>
    <col min="2053" max="2053" width="13.5703125" customWidth="1"/>
    <col min="2054" max="2056" width="12.7109375" customWidth="1"/>
    <col min="2305" max="2305" width="4.5703125" customWidth="1"/>
    <col min="2306" max="2306" width="60.28515625" customWidth="1"/>
    <col min="2307" max="2307" width="12.7109375" customWidth="1"/>
    <col min="2308" max="2308" width="14.140625" customWidth="1"/>
    <col min="2309" max="2309" width="13.5703125" customWidth="1"/>
    <col min="2310" max="2312" width="12.7109375" customWidth="1"/>
    <col min="2561" max="2561" width="4.5703125" customWidth="1"/>
    <col min="2562" max="2562" width="60.28515625" customWidth="1"/>
    <col min="2563" max="2563" width="12.7109375" customWidth="1"/>
    <col min="2564" max="2564" width="14.140625" customWidth="1"/>
    <col min="2565" max="2565" width="13.5703125" customWidth="1"/>
    <col min="2566" max="2568" width="12.7109375" customWidth="1"/>
    <col min="2817" max="2817" width="4.5703125" customWidth="1"/>
    <col min="2818" max="2818" width="60.28515625" customWidth="1"/>
    <col min="2819" max="2819" width="12.7109375" customWidth="1"/>
    <col min="2820" max="2820" width="14.140625" customWidth="1"/>
    <col min="2821" max="2821" width="13.5703125" customWidth="1"/>
    <col min="2822" max="2824" width="12.7109375" customWidth="1"/>
    <col min="3073" max="3073" width="4.5703125" customWidth="1"/>
    <col min="3074" max="3074" width="60.28515625" customWidth="1"/>
    <col min="3075" max="3075" width="12.7109375" customWidth="1"/>
    <col min="3076" max="3076" width="14.140625" customWidth="1"/>
    <col min="3077" max="3077" width="13.5703125" customWidth="1"/>
    <col min="3078" max="3080" width="12.7109375" customWidth="1"/>
    <col min="3329" max="3329" width="4.5703125" customWidth="1"/>
    <col min="3330" max="3330" width="60.28515625" customWidth="1"/>
    <col min="3331" max="3331" width="12.7109375" customWidth="1"/>
    <col min="3332" max="3332" width="14.140625" customWidth="1"/>
    <col min="3333" max="3333" width="13.5703125" customWidth="1"/>
    <col min="3334" max="3336" width="12.7109375" customWidth="1"/>
    <col min="3585" max="3585" width="4.5703125" customWidth="1"/>
    <col min="3586" max="3586" width="60.28515625" customWidth="1"/>
    <col min="3587" max="3587" width="12.7109375" customWidth="1"/>
    <col min="3588" max="3588" width="14.140625" customWidth="1"/>
    <col min="3589" max="3589" width="13.5703125" customWidth="1"/>
    <col min="3590" max="3592" width="12.7109375" customWidth="1"/>
    <col min="3841" max="3841" width="4.5703125" customWidth="1"/>
    <col min="3842" max="3842" width="60.28515625" customWidth="1"/>
    <col min="3843" max="3843" width="12.7109375" customWidth="1"/>
    <col min="3844" max="3844" width="14.140625" customWidth="1"/>
    <col min="3845" max="3845" width="13.5703125" customWidth="1"/>
    <col min="3846" max="3848" width="12.7109375" customWidth="1"/>
    <col min="4097" max="4097" width="4.5703125" customWidth="1"/>
    <col min="4098" max="4098" width="60.28515625" customWidth="1"/>
    <col min="4099" max="4099" width="12.7109375" customWidth="1"/>
    <col min="4100" max="4100" width="14.140625" customWidth="1"/>
    <col min="4101" max="4101" width="13.5703125" customWidth="1"/>
    <col min="4102" max="4104" width="12.7109375" customWidth="1"/>
    <col min="4353" max="4353" width="4.5703125" customWidth="1"/>
    <col min="4354" max="4354" width="60.28515625" customWidth="1"/>
    <col min="4355" max="4355" width="12.7109375" customWidth="1"/>
    <col min="4356" max="4356" width="14.140625" customWidth="1"/>
    <col min="4357" max="4357" width="13.5703125" customWidth="1"/>
    <col min="4358" max="4360" width="12.7109375" customWidth="1"/>
    <col min="4609" max="4609" width="4.5703125" customWidth="1"/>
    <col min="4610" max="4610" width="60.28515625" customWidth="1"/>
    <col min="4611" max="4611" width="12.7109375" customWidth="1"/>
    <col min="4612" max="4612" width="14.140625" customWidth="1"/>
    <col min="4613" max="4613" width="13.5703125" customWidth="1"/>
    <col min="4614" max="4616" width="12.7109375" customWidth="1"/>
    <col min="4865" max="4865" width="4.5703125" customWidth="1"/>
    <col min="4866" max="4866" width="60.28515625" customWidth="1"/>
    <col min="4867" max="4867" width="12.7109375" customWidth="1"/>
    <col min="4868" max="4868" width="14.140625" customWidth="1"/>
    <col min="4869" max="4869" width="13.5703125" customWidth="1"/>
    <col min="4870" max="4872" width="12.7109375" customWidth="1"/>
    <col min="5121" max="5121" width="4.5703125" customWidth="1"/>
    <col min="5122" max="5122" width="60.28515625" customWidth="1"/>
    <col min="5123" max="5123" width="12.7109375" customWidth="1"/>
    <col min="5124" max="5124" width="14.140625" customWidth="1"/>
    <col min="5125" max="5125" width="13.5703125" customWidth="1"/>
    <col min="5126" max="5128" width="12.7109375" customWidth="1"/>
    <col min="5377" max="5377" width="4.5703125" customWidth="1"/>
    <col min="5378" max="5378" width="60.28515625" customWidth="1"/>
    <col min="5379" max="5379" width="12.7109375" customWidth="1"/>
    <col min="5380" max="5380" width="14.140625" customWidth="1"/>
    <col min="5381" max="5381" width="13.5703125" customWidth="1"/>
    <col min="5382" max="5384" width="12.7109375" customWidth="1"/>
    <col min="5633" max="5633" width="4.5703125" customWidth="1"/>
    <col min="5634" max="5634" width="60.28515625" customWidth="1"/>
    <col min="5635" max="5635" width="12.7109375" customWidth="1"/>
    <col min="5636" max="5636" width="14.140625" customWidth="1"/>
    <col min="5637" max="5637" width="13.5703125" customWidth="1"/>
    <col min="5638" max="5640" width="12.7109375" customWidth="1"/>
    <col min="5889" max="5889" width="4.5703125" customWidth="1"/>
    <col min="5890" max="5890" width="60.28515625" customWidth="1"/>
    <col min="5891" max="5891" width="12.7109375" customWidth="1"/>
    <col min="5892" max="5892" width="14.140625" customWidth="1"/>
    <col min="5893" max="5893" width="13.5703125" customWidth="1"/>
    <col min="5894" max="5896" width="12.7109375" customWidth="1"/>
    <col min="6145" max="6145" width="4.5703125" customWidth="1"/>
    <col min="6146" max="6146" width="60.28515625" customWidth="1"/>
    <col min="6147" max="6147" width="12.7109375" customWidth="1"/>
    <col min="6148" max="6148" width="14.140625" customWidth="1"/>
    <col min="6149" max="6149" width="13.5703125" customWidth="1"/>
    <col min="6150" max="6152" width="12.7109375" customWidth="1"/>
    <col min="6401" max="6401" width="4.5703125" customWidth="1"/>
    <col min="6402" max="6402" width="60.28515625" customWidth="1"/>
    <col min="6403" max="6403" width="12.7109375" customWidth="1"/>
    <col min="6404" max="6404" width="14.140625" customWidth="1"/>
    <col min="6405" max="6405" width="13.5703125" customWidth="1"/>
    <col min="6406" max="6408" width="12.7109375" customWidth="1"/>
    <col min="6657" max="6657" width="4.5703125" customWidth="1"/>
    <col min="6658" max="6658" width="60.28515625" customWidth="1"/>
    <col min="6659" max="6659" width="12.7109375" customWidth="1"/>
    <col min="6660" max="6660" width="14.140625" customWidth="1"/>
    <col min="6661" max="6661" width="13.5703125" customWidth="1"/>
    <col min="6662" max="6664" width="12.7109375" customWidth="1"/>
    <col min="6913" max="6913" width="4.5703125" customWidth="1"/>
    <col min="6914" max="6914" width="60.28515625" customWidth="1"/>
    <col min="6915" max="6915" width="12.7109375" customWidth="1"/>
    <col min="6916" max="6916" width="14.140625" customWidth="1"/>
    <col min="6917" max="6917" width="13.5703125" customWidth="1"/>
    <col min="6918" max="6920" width="12.7109375" customWidth="1"/>
    <col min="7169" max="7169" width="4.5703125" customWidth="1"/>
    <col min="7170" max="7170" width="60.28515625" customWidth="1"/>
    <col min="7171" max="7171" width="12.7109375" customWidth="1"/>
    <col min="7172" max="7172" width="14.140625" customWidth="1"/>
    <col min="7173" max="7173" width="13.5703125" customWidth="1"/>
    <col min="7174" max="7176" width="12.7109375" customWidth="1"/>
    <col min="7425" max="7425" width="4.5703125" customWidth="1"/>
    <col min="7426" max="7426" width="60.28515625" customWidth="1"/>
    <col min="7427" max="7427" width="12.7109375" customWidth="1"/>
    <col min="7428" max="7428" width="14.140625" customWidth="1"/>
    <col min="7429" max="7429" width="13.5703125" customWidth="1"/>
    <col min="7430" max="7432" width="12.7109375" customWidth="1"/>
    <col min="7681" max="7681" width="4.5703125" customWidth="1"/>
    <col min="7682" max="7682" width="60.28515625" customWidth="1"/>
    <col min="7683" max="7683" width="12.7109375" customWidth="1"/>
    <col min="7684" max="7684" width="14.140625" customWidth="1"/>
    <col min="7685" max="7685" width="13.5703125" customWidth="1"/>
    <col min="7686" max="7688" width="12.7109375" customWidth="1"/>
    <col min="7937" max="7937" width="4.5703125" customWidth="1"/>
    <col min="7938" max="7938" width="60.28515625" customWidth="1"/>
    <col min="7939" max="7939" width="12.7109375" customWidth="1"/>
    <col min="7940" max="7940" width="14.140625" customWidth="1"/>
    <col min="7941" max="7941" width="13.5703125" customWidth="1"/>
    <col min="7942" max="7944" width="12.7109375" customWidth="1"/>
    <col min="8193" max="8193" width="4.5703125" customWidth="1"/>
    <col min="8194" max="8194" width="60.28515625" customWidth="1"/>
    <col min="8195" max="8195" width="12.7109375" customWidth="1"/>
    <col min="8196" max="8196" width="14.140625" customWidth="1"/>
    <col min="8197" max="8197" width="13.5703125" customWidth="1"/>
    <col min="8198" max="8200" width="12.7109375" customWidth="1"/>
    <col min="8449" max="8449" width="4.5703125" customWidth="1"/>
    <col min="8450" max="8450" width="60.28515625" customWidth="1"/>
    <col min="8451" max="8451" width="12.7109375" customWidth="1"/>
    <col min="8452" max="8452" width="14.140625" customWidth="1"/>
    <col min="8453" max="8453" width="13.5703125" customWidth="1"/>
    <col min="8454" max="8456" width="12.7109375" customWidth="1"/>
    <col min="8705" max="8705" width="4.5703125" customWidth="1"/>
    <col min="8706" max="8706" width="60.28515625" customWidth="1"/>
    <col min="8707" max="8707" width="12.7109375" customWidth="1"/>
    <col min="8708" max="8708" width="14.140625" customWidth="1"/>
    <col min="8709" max="8709" width="13.5703125" customWidth="1"/>
    <col min="8710" max="8712" width="12.7109375" customWidth="1"/>
    <col min="8961" max="8961" width="4.5703125" customWidth="1"/>
    <col min="8962" max="8962" width="60.28515625" customWidth="1"/>
    <col min="8963" max="8963" width="12.7109375" customWidth="1"/>
    <col min="8964" max="8964" width="14.140625" customWidth="1"/>
    <col min="8965" max="8965" width="13.5703125" customWidth="1"/>
    <col min="8966" max="8968" width="12.7109375" customWidth="1"/>
    <col min="9217" max="9217" width="4.5703125" customWidth="1"/>
    <col min="9218" max="9218" width="60.28515625" customWidth="1"/>
    <col min="9219" max="9219" width="12.7109375" customWidth="1"/>
    <col min="9220" max="9220" width="14.140625" customWidth="1"/>
    <col min="9221" max="9221" width="13.5703125" customWidth="1"/>
    <col min="9222" max="9224" width="12.7109375" customWidth="1"/>
    <col min="9473" max="9473" width="4.5703125" customWidth="1"/>
    <col min="9474" max="9474" width="60.28515625" customWidth="1"/>
    <col min="9475" max="9475" width="12.7109375" customWidth="1"/>
    <col min="9476" max="9476" width="14.140625" customWidth="1"/>
    <col min="9477" max="9477" width="13.5703125" customWidth="1"/>
    <col min="9478" max="9480" width="12.7109375" customWidth="1"/>
    <col min="9729" max="9729" width="4.5703125" customWidth="1"/>
    <col min="9730" max="9730" width="60.28515625" customWidth="1"/>
    <col min="9731" max="9731" width="12.7109375" customWidth="1"/>
    <col min="9732" max="9732" width="14.140625" customWidth="1"/>
    <col min="9733" max="9733" width="13.5703125" customWidth="1"/>
    <col min="9734" max="9736" width="12.7109375" customWidth="1"/>
    <col min="9985" max="9985" width="4.5703125" customWidth="1"/>
    <col min="9986" max="9986" width="60.28515625" customWidth="1"/>
    <col min="9987" max="9987" width="12.7109375" customWidth="1"/>
    <col min="9988" max="9988" width="14.140625" customWidth="1"/>
    <col min="9989" max="9989" width="13.5703125" customWidth="1"/>
    <col min="9990" max="9992" width="12.7109375" customWidth="1"/>
    <col min="10241" max="10241" width="4.5703125" customWidth="1"/>
    <col min="10242" max="10242" width="60.28515625" customWidth="1"/>
    <col min="10243" max="10243" width="12.7109375" customWidth="1"/>
    <col min="10244" max="10244" width="14.140625" customWidth="1"/>
    <col min="10245" max="10245" width="13.5703125" customWidth="1"/>
    <col min="10246" max="10248" width="12.7109375" customWidth="1"/>
    <col min="10497" max="10497" width="4.5703125" customWidth="1"/>
    <col min="10498" max="10498" width="60.28515625" customWidth="1"/>
    <col min="10499" max="10499" width="12.7109375" customWidth="1"/>
    <col min="10500" max="10500" width="14.140625" customWidth="1"/>
    <col min="10501" max="10501" width="13.5703125" customWidth="1"/>
    <col min="10502" max="10504" width="12.7109375" customWidth="1"/>
    <col min="10753" max="10753" width="4.5703125" customWidth="1"/>
    <col min="10754" max="10754" width="60.28515625" customWidth="1"/>
    <col min="10755" max="10755" width="12.7109375" customWidth="1"/>
    <col min="10756" max="10756" width="14.140625" customWidth="1"/>
    <col min="10757" max="10757" width="13.5703125" customWidth="1"/>
    <col min="10758" max="10760" width="12.7109375" customWidth="1"/>
    <col min="11009" max="11009" width="4.5703125" customWidth="1"/>
    <col min="11010" max="11010" width="60.28515625" customWidth="1"/>
    <col min="11011" max="11011" width="12.7109375" customWidth="1"/>
    <col min="11012" max="11012" width="14.140625" customWidth="1"/>
    <col min="11013" max="11013" width="13.5703125" customWidth="1"/>
    <col min="11014" max="11016" width="12.7109375" customWidth="1"/>
    <col min="11265" max="11265" width="4.5703125" customWidth="1"/>
    <col min="11266" max="11266" width="60.28515625" customWidth="1"/>
    <col min="11267" max="11267" width="12.7109375" customWidth="1"/>
    <col min="11268" max="11268" width="14.140625" customWidth="1"/>
    <col min="11269" max="11269" width="13.5703125" customWidth="1"/>
    <col min="11270" max="11272" width="12.7109375" customWidth="1"/>
    <col min="11521" max="11521" width="4.5703125" customWidth="1"/>
    <col min="11522" max="11522" width="60.28515625" customWidth="1"/>
    <col min="11523" max="11523" width="12.7109375" customWidth="1"/>
    <col min="11524" max="11524" width="14.140625" customWidth="1"/>
    <col min="11525" max="11525" width="13.5703125" customWidth="1"/>
    <col min="11526" max="11528" width="12.7109375" customWidth="1"/>
    <col min="11777" max="11777" width="4.5703125" customWidth="1"/>
    <col min="11778" max="11778" width="60.28515625" customWidth="1"/>
    <col min="11779" max="11779" width="12.7109375" customWidth="1"/>
    <col min="11780" max="11780" width="14.140625" customWidth="1"/>
    <col min="11781" max="11781" width="13.5703125" customWidth="1"/>
    <col min="11782" max="11784" width="12.7109375" customWidth="1"/>
    <col min="12033" max="12033" width="4.5703125" customWidth="1"/>
    <col min="12034" max="12034" width="60.28515625" customWidth="1"/>
    <col min="12035" max="12035" width="12.7109375" customWidth="1"/>
    <col min="12036" max="12036" width="14.140625" customWidth="1"/>
    <col min="12037" max="12037" width="13.5703125" customWidth="1"/>
    <col min="12038" max="12040" width="12.7109375" customWidth="1"/>
    <col min="12289" max="12289" width="4.5703125" customWidth="1"/>
    <col min="12290" max="12290" width="60.28515625" customWidth="1"/>
    <col min="12291" max="12291" width="12.7109375" customWidth="1"/>
    <col min="12292" max="12292" width="14.140625" customWidth="1"/>
    <col min="12293" max="12293" width="13.5703125" customWidth="1"/>
    <col min="12294" max="12296" width="12.7109375" customWidth="1"/>
    <col min="12545" max="12545" width="4.5703125" customWidth="1"/>
    <col min="12546" max="12546" width="60.28515625" customWidth="1"/>
    <col min="12547" max="12547" width="12.7109375" customWidth="1"/>
    <col min="12548" max="12548" width="14.140625" customWidth="1"/>
    <col min="12549" max="12549" width="13.5703125" customWidth="1"/>
    <col min="12550" max="12552" width="12.7109375" customWidth="1"/>
    <col min="12801" max="12801" width="4.5703125" customWidth="1"/>
    <col min="12802" max="12802" width="60.28515625" customWidth="1"/>
    <col min="12803" max="12803" width="12.7109375" customWidth="1"/>
    <col min="12804" max="12804" width="14.140625" customWidth="1"/>
    <col min="12805" max="12805" width="13.5703125" customWidth="1"/>
    <col min="12806" max="12808" width="12.7109375" customWidth="1"/>
    <col min="13057" max="13057" width="4.5703125" customWidth="1"/>
    <col min="13058" max="13058" width="60.28515625" customWidth="1"/>
    <col min="13059" max="13059" width="12.7109375" customWidth="1"/>
    <col min="13060" max="13060" width="14.140625" customWidth="1"/>
    <col min="13061" max="13061" width="13.5703125" customWidth="1"/>
    <col min="13062" max="13064" width="12.7109375" customWidth="1"/>
    <col min="13313" max="13313" width="4.5703125" customWidth="1"/>
    <col min="13314" max="13314" width="60.28515625" customWidth="1"/>
    <col min="13315" max="13315" width="12.7109375" customWidth="1"/>
    <col min="13316" max="13316" width="14.140625" customWidth="1"/>
    <col min="13317" max="13317" width="13.5703125" customWidth="1"/>
    <col min="13318" max="13320" width="12.7109375" customWidth="1"/>
    <col min="13569" max="13569" width="4.5703125" customWidth="1"/>
    <col min="13570" max="13570" width="60.28515625" customWidth="1"/>
    <col min="13571" max="13571" width="12.7109375" customWidth="1"/>
    <col min="13572" max="13572" width="14.140625" customWidth="1"/>
    <col min="13573" max="13573" width="13.5703125" customWidth="1"/>
    <col min="13574" max="13576" width="12.7109375" customWidth="1"/>
    <col min="13825" max="13825" width="4.5703125" customWidth="1"/>
    <col min="13826" max="13826" width="60.28515625" customWidth="1"/>
    <col min="13827" max="13827" width="12.7109375" customWidth="1"/>
    <col min="13828" max="13828" width="14.140625" customWidth="1"/>
    <col min="13829" max="13829" width="13.5703125" customWidth="1"/>
    <col min="13830" max="13832" width="12.7109375" customWidth="1"/>
    <col min="14081" max="14081" width="4.5703125" customWidth="1"/>
    <col min="14082" max="14082" width="60.28515625" customWidth="1"/>
    <col min="14083" max="14083" width="12.7109375" customWidth="1"/>
    <col min="14084" max="14084" width="14.140625" customWidth="1"/>
    <col min="14085" max="14085" width="13.5703125" customWidth="1"/>
    <col min="14086" max="14088" width="12.7109375" customWidth="1"/>
    <col min="14337" max="14337" width="4.5703125" customWidth="1"/>
    <col min="14338" max="14338" width="60.28515625" customWidth="1"/>
    <col min="14339" max="14339" width="12.7109375" customWidth="1"/>
    <col min="14340" max="14340" width="14.140625" customWidth="1"/>
    <col min="14341" max="14341" width="13.5703125" customWidth="1"/>
    <col min="14342" max="14344" width="12.7109375" customWidth="1"/>
    <col min="14593" max="14593" width="4.5703125" customWidth="1"/>
    <col min="14594" max="14594" width="60.28515625" customWidth="1"/>
    <col min="14595" max="14595" width="12.7109375" customWidth="1"/>
    <col min="14596" max="14596" width="14.140625" customWidth="1"/>
    <col min="14597" max="14597" width="13.5703125" customWidth="1"/>
    <col min="14598" max="14600" width="12.7109375" customWidth="1"/>
    <col min="14849" max="14849" width="4.5703125" customWidth="1"/>
    <col min="14850" max="14850" width="60.28515625" customWidth="1"/>
    <col min="14851" max="14851" width="12.7109375" customWidth="1"/>
    <col min="14852" max="14852" width="14.140625" customWidth="1"/>
    <col min="14853" max="14853" width="13.5703125" customWidth="1"/>
    <col min="14854" max="14856" width="12.7109375" customWidth="1"/>
    <col min="15105" max="15105" width="4.5703125" customWidth="1"/>
    <col min="15106" max="15106" width="60.28515625" customWidth="1"/>
    <col min="15107" max="15107" width="12.7109375" customWidth="1"/>
    <col min="15108" max="15108" width="14.140625" customWidth="1"/>
    <col min="15109" max="15109" width="13.5703125" customWidth="1"/>
    <col min="15110" max="15112" width="12.7109375" customWidth="1"/>
    <col min="15361" max="15361" width="4.5703125" customWidth="1"/>
    <col min="15362" max="15362" width="60.28515625" customWidth="1"/>
    <col min="15363" max="15363" width="12.7109375" customWidth="1"/>
    <col min="15364" max="15364" width="14.140625" customWidth="1"/>
    <col min="15365" max="15365" width="13.5703125" customWidth="1"/>
    <col min="15366" max="15368" width="12.7109375" customWidth="1"/>
    <col min="15617" max="15617" width="4.5703125" customWidth="1"/>
    <col min="15618" max="15618" width="60.28515625" customWidth="1"/>
    <col min="15619" max="15619" width="12.7109375" customWidth="1"/>
    <col min="15620" max="15620" width="14.140625" customWidth="1"/>
    <col min="15621" max="15621" width="13.5703125" customWidth="1"/>
    <col min="15622" max="15624" width="12.7109375" customWidth="1"/>
    <col min="15873" max="15873" width="4.5703125" customWidth="1"/>
    <col min="15874" max="15874" width="60.28515625" customWidth="1"/>
    <col min="15875" max="15875" width="12.7109375" customWidth="1"/>
    <col min="15876" max="15876" width="14.140625" customWidth="1"/>
    <col min="15877" max="15877" width="13.5703125" customWidth="1"/>
    <col min="15878" max="15880" width="12.7109375" customWidth="1"/>
    <col min="16129" max="16129" width="4.5703125" customWidth="1"/>
    <col min="16130" max="16130" width="60.28515625" customWidth="1"/>
    <col min="16131" max="16131" width="12.7109375" customWidth="1"/>
    <col min="16132" max="16132" width="14.140625" customWidth="1"/>
    <col min="16133" max="16133" width="13.5703125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417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467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>
      <c r="A7" s="458" t="s">
        <v>226</v>
      </c>
      <c r="B7" s="458"/>
      <c r="C7" s="457" t="s">
        <v>334</v>
      </c>
      <c r="D7" s="457"/>
      <c r="E7" s="457"/>
      <c r="F7" s="457"/>
      <c r="G7" s="457"/>
      <c r="H7" s="457" t="s">
        <v>335</v>
      </c>
    </row>
    <row r="8" spans="1:8" ht="27">
      <c r="A8" s="455"/>
      <c r="B8" s="455"/>
      <c r="C8" s="454" t="s">
        <v>227</v>
      </c>
      <c r="D8" s="454" t="s">
        <v>336</v>
      </c>
      <c r="E8" s="454" t="s">
        <v>259</v>
      </c>
      <c r="F8" s="454" t="s">
        <v>211</v>
      </c>
      <c r="G8" s="454" t="s">
        <v>228</v>
      </c>
      <c r="H8" s="456"/>
    </row>
    <row r="9" spans="1:8" ht="18.95" customHeight="1">
      <c r="A9" s="455"/>
      <c r="B9" s="455"/>
      <c r="C9" s="454">
        <v>1</v>
      </c>
      <c r="D9" s="454">
        <v>2</v>
      </c>
      <c r="E9" s="454" t="s">
        <v>337</v>
      </c>
      <c r="F9" s="454">
        <v>4</v>
      </c>
      <c r="G9" s="454">
        <v>5</v>
      </c>
      <c r="H9" s="454" t="s">
        <v>338</v>
      </c>
    </row>
    <row r="10" spans="1:8" s="448" customFormat="1" ht="18.95" customHeight="1">
      <c r="A10" s="473" t="s">
        <v>339</v>
      </c>
      <c r="B10" s="474"/>
      <c r="C10" s="475">
        <f t="shared" ref="C10:H10" si="0">+C11+C22</f>
        <v>46389291</v>
      </c>
      <c r="D10" s="475">
        <f t="shared" si="0"/>
        <v>3886177.96</v>
      </c>
      <c r="E10" s="475">
        <f t="shared" si="0"/>
        <v>50275468.960000001</v>
      </c>
      <c r="F10" s="475">
        <f t="shared" si="0"/>
        <v>50275468.960000001</v>
      </c>
      <c r="G10" s="475">
        <f t="shared" si="0"/>
        <v>47524707.369999997</v>
      </c>
      <c r="H10" s="475">
        <f t="shared" si="0"/>
        <v>0</v>
      </c>
    </row>
    <row r="11" spans="1:8" s="448" customFormat="1" ht="18.95" customHeight="1">
      <c r="A11" s="476" t="s">
        <v>468</v>
      </c>
      <c r="B11" s="477"/>
      <c r="C11" s="475">
        <v>46389291</v>
      </c>
      <c r="D11" s="475">
        <v>3886177.96</v>
      </c>
      <c r="E11" s="475">
        <v>50275468.960000001</v>
      </c>
      <c r="F11" s="475">
        <v>50275468.960000001</v>
      </c>
      <c r="G11" s="475">
        <v>47524707.369999997</v>
      </c>
      <c r="H11" s="475">
        <v>0</v>
      </c>
    </row>
    <row r="12" spans="1:8" s="448" customFormat="1" ht="18.95" customHeight="1">
      <c r="A12" s="476" t="s">
        <v>469</v>
      </c>
      <c r="B12" s="477"/>
      <c r="C12" s="478">
        <v>0</v>
      </c>
      <c r="D12" s="478">
        <v>0</v>
      </c>
      <c r="E12" s="478">
        <v>0</v>
      </c>
      <c r="F12" s="478">
        <v>0</v>
      </c>
      <c r="G12" s="478">
        <v>0</v>
      </c>
      <c r="H12" s="478">
        <v>0</v>
      </c>
    </row>
    <row r="13" spans="1:8" s="448" customFormat="1" ht="18.95" customHeight="1">
      <c r="A13" s="476" t="s">
        <v>470</v>
      </c>
      <c r="B13" s="477"/>
      <c r="C13" s="478">
        <v>0</v>
      </c>
      <c r="D13" s="478">
        <v>0</v>
      </c>
      <c r="E13" s="478">
        <v>0</v>
      </c>
      <c r="F13" s="478">
        <v>0</v>
      </c>
      <c r="G13" s="478">
        <v>0</v>
      </c>
      <c r="H13" s="478">
        <v>0</v>
      </c>
    </row>
    <row r="14" spans="1:8" s="448" customFormat="1" ht="18.95" customHeight="1">
      <c r="A14" s="479"/>
      <c r="B14" s="480" t="s">
        <v>471</v>
      </c>
      <c r="C14" s="481">
        <v>0</v>
      </c>
      <c r="D14" s="481">
        <v>0</v>
      </c>
      <c r="E14" s="481">
        <v>0</v>
      </c>
      <c r="F14" s="481">
        <v>0</v>
      </c>
      <c r="G14" s="481">
        <v>0</v>
      </c>
      <c r="H14" s="481">
        <v>0</v>
      </c>
    </row>
    <row r="15" spans="1:8" s="448" customFormat="1" ht="18.95" customHeight="1">
      <c r="A15" s="479"/>
      <c r="B15" s="480" t="s">
        <v>472</v>
      </c>
      <c r="C15" s="481">
        <v>0</v>
      </c>
      <c r="D15" s="481">
        <v>0</v>
      </c>
      <c r="E15" s="481">
        <v>0</v>
      </c>
      <c r="F15" s="481">
        <v>0</v>
      </c>
      <c r="G15" s="481">
        <v>0</v>
      </c>
      <c r="H15" s="481">
        <v>0</v>
      </c>
    </row>
    <row r="16" spans="1:8" s="448" customFormat="1" ht="18.95" customHeight="1">
      <c r="A16" s="476" t="s">
        <v>473</v>
      </c>
      <c r="B16" s="477"/>
      <c r="C16" s="478">
        <v>0</v>
      </c>
      <c r="D16" s="478">
        <v>0</v>
      </c>
      <c r="E16" s="478">
        <v>0</v>
      </c>
      <c r="F16" s="478">
        <v>0</v>
      </c>
      <c r="G16" s="478">
        <v>0</v>
      </c>
      <c r="H16" s="478">
        <v>0</v>
      </c>
    </row>
    <row r="17" spans="1:8" s="448" customFormat="1" ht="18.95" customHeight="1">
      <c r="A17" s="476" t="s">
        <v>474</v>
      </c>
      <c r="B17" s="477"/>
      <c r="C17" s="478">
        <v>0</v>
      </c>
      <c r="D17" s="478">
        <v>0</v>
      </c>
      <c r="E17" s="478">
        <v>0</v>
      </c>
      <c r="F17" s="478">
        <v>0</v>
      </c>
      <c r="G17" s="478">
        <v>0</v>
      </c>
      <c r="H17" s="478">
        <v>0</v>
      </c>
    </row>
    <row r="18" spans="1:8" s="448" customFormat="1" ht="18.95" customHeight="1">
      <c r="A18" s="479"/>
      <c r="B18" s="480" t="s">
        <v>475</v>
      </c>
      <c r="C18" s="481">
        <v>0</v>
      </c>
      <c r="D18" s="481">
        <v>0</v>
      </c>
      <c r="E18" s="481">
        <v>0</v>
      </c>
      <c r="F18" s="481">
        <v>0</v>
      </c>
      <c r="G18" s="481">
        <v>0</v>
      </c>
      <c r="H18" s="481">
        <v>0</v>
      </c>
    </row>
    <row r="19" spans="1:8" s="444" customFormat="1" ht="18.95" customHeight="1">
      <c r="A19" s="479"/>
      <c r="B19" s="480" t="s">
        <v>476</v>
      </c>
      <c r="C19" s="481">
        <v>0</v>
      </c>
      <c r="D19" s="481">
        <v>0</v>
      </c>
      <c r="E19" s="481">
        <v>0</v>
      </c>
      <c r="F19" s="481">
        <v>0</v>
      </c>
      <c r="G19" s="481">
        <v>0</v>
      </c>
      <c r="H19" s="481">
        <v>0</v>
      </c>
    </row>
    <row r="20" spans="1:8" s="448" customFormat="1" ht="18.95" customHeight="1">
      <c r="A20" s="476" t="s">
        <v>477</v>
      </c>
      <c r="B20" s="477"/>
      <c r="C20" s="478">
        <v>0</v>
      </c>
      <c r="D20" s="478">
        <v>0</v>
      </c>
      <c r="E20" s="478">
        <v>0</v>
      </c>
      <c r="F20" s="478">
        <v>0</v>
      </c>
      <c r="G20" s="478">
        <v>0</v>
      </c>
      <c r="H20" s="478">
        <v>0</v>
      </c>
    </row>
    <row r="21" spans="1:8" s="448" customFormat="1" ht="18.95" customHeight="1">
      <c r="A21" s="479"/>
      <c r="B21" s="480"/>
      <c r="C21" s="482"/>
      <c r="D21" s="483"/>
      <c r="E21" s="482"/>
      <c r="F21" s="482"/>
      <c r="G21" s="482"/>
      <c r="H21" s="482"/>
    </row>
    <row r="22" spans="1:8" s="448" customFormat="1" ht="18.95" customHeight="1">
      <c r="A22" s="473" t="s">
        <v>416</v>
      </c>
      <c r="B22" s="474"/>
      <c r="C22" s="475">
        <v>0</v>
      </c>
      <c r="D22" s="475">
        <v>0</v>
      </c>
      <c r="E22" s="475">
        <v>0</v>
      </c>
      <c r="F22" s="475">
        <v>0</v>
      </c>
      <c r="G22" s="475">
        <v>0</v>
      </c>
      <c r="H22" s="475">
        <v>0</v>
      </c>
    </row>
    <row r="23" spans="1:8" s="448" customFormat="1" ht="18.95" customHeight="1">
      <c r="A23" s="476" t="s">
        <v>468</v>
      </c>
      <c r="B23" s="477"/>
      <c r="C23" s="482">
        <v>0</v>
      </c>
      <c r="D23" s="482">
        <v>0</v>
      </c>
      <c r="E23" s="482">
        <v>0</v>
      </c>
      <c r="F23" s="482">
        <v>0</v>
      </c>
      <c r="G23" s="482">
        <v>0</v>
      </c>
      <c r="H23" s="482">
        <v>0</v>
      </c>
    </row>
    <row r="24" spans="1:8" s="448" customFormat="1" ht="18.95" customHeight="1">
      <c r="A24" s="476" t="s">
        <v>469</v>
      </c>
      <c r="B24" s="477"/>
      <c r="C24" s="482">
        <v>0</v>
      </c>
      <c r="D24" s="482">
        <v>0</v>
      </c>
      <c r="E24" s="482">
        <v>0</v>
      </c>
      <c r="F24" s="482">
        <v>0</v>
      </c>
      <c r="G24" s="482">
        <v>0</v>
      </c>
      <c r="H24" s="482">
        <v>0</v>
      </c>
    </row>
    <row r="25" spans="1:8" s="448" customFormat="1" ht="18.95" customHeight="1">
      <c r="A25" s="476" t="s">
        <v>470</v>
      </c>
      <c r="B25" s="477"/>
      <c r="C25" s="482">
        <v>0</v>
      </c>
      <c r="D25" s="482">
        <v>0</v>
      </c>
      <c r="E25" s="482">
        <v>0</v>
      </c>
      <c r="F25" s="482">
        <v>0</v>
      </c>
      <c r="G25" s="482">
        <v>0</v>
      </c>
      <c r="H25" s="482">
        <v>0</v>
      </c>
    </row>
    <row r="26" spans="1:8" s="448" customFormat="1" ht="18.95" customHeight="1">
      <c r="A26" s="479"/>
      <c r="B26" s="480" t="s">
        <v>471</v>
      </c>
      <c r="C26" s="484">
        <v>0</v>
      </c>
      <c r="D26" s="484">
        <v>0</v>
      </c>
      <c r="E26" s="484">
        <v>0</v>
      </c>
      <c r="F26" s="484">
        <v>0</v>
      </c>
      <c r="G26" s="484">
        <v>0</v>
      </c>
      <c r="H26" s="484">
        <v>0</v>
      </c>
    </row>
    <row r="27" spans="1:8" s="444" customFormat="1" ht="18.95" customHeight="1">
      <c r="A27" s="479"/>
      <c r="B27" s="480" t="s">
        <v>472</v>
      </c>
      <c r="C27" s="484">
        <v>0</v>
      </c>
      <c r="D27" s="484">
        <v>0</v>
      </c>
      <c r="E27" s="484">
        <v>0</v>
      </c>
      <c r="F27" s="484">
        <v>0</v>
      </c>
      <c r="G27" s="484">
        <v>0</v>
      </c>
      <c r="H27" s="484">
        <v>0</v>
      </c>
    </row>
    <row r="28" spans="1:8" s="448" customFormat="1" ht="18.95" customHeight="1">
      <c r="A28" s="476" t="s">
        <v>473</v>
      </c>
      <c r="B28" s="477"/>
      <c r="C28" s="482">
        <v>0</v>
      </c>
      <c r="D28" s="482">
        <v>0</v>
      </c>
      <c r="E28" s="482">
        <v>0</v>
      </c>
      <c r="F28" s="482">
        <v>0</v>
      </c>
      <c r="G28" s="482">
        <v>0</v>
      </c>
      <c r="H28" s="482">
        <v>0</v>
      </c>
    </row>
    <row r="29" spans="1:8" s="448" customFormat="1" ht="21" customHeight="1">
      <c r="A29" s="476" t="s">
        <v>474</v>
      </c>
      <c r="B29" s="477"/>
      <c r="C29" s="482">
        <v>0</v>
      </c>
      <c r="D29" s="482">
        <v>0</v>
      </c>
      <c r="E29" s="482">
        <v>0</v>
      </c>
      <c r="F29" s="482">
        <v>0</v>
      </c>
      <c r="G29" s="482">
        <v>0</v>
      </c>
      <c r="H29" s="482">
        <v>0</v>
      </c>
    </row>
    <row r="30" spans="1:8" s="448" customFormat="1" ht="18.95" customHeight="1">
      <c r="A30" s="479"/>
      <c r="B30" s="480" t="s">
        <v>475</v>
      </c>
      <c r="C30" s="484">
        <v>0</v>
      </c>
      <c r="D30" s="484">
        <v>0</v>
      </c>
      <c r="E30" s="484">
        <v>0</v>
      </c>
      <c r="F30" s="484">
        <v>0</v>
      </c>
      <c r="G30" s="484">
        <v>0</v>
      </c>
      <c r="H30" s="484">
        <v>0</v>
      </c>
    </row>
    <row r="31" spans="1:8" s="448" customFormat="1" ht="18.95" customHeight="1">
      <c r="A31" s="479"/>
      <c r="B31" s="480" t="s">
        <v>476</v>
      </c>
      <c r="C31" s="484">
        <v>0</v>
      </c>
      <c r="D31" s="484">
        <v>0</v>
      </c>
      <c r="E31" s="484">
        <v>0</v>
      </c>
      <c r="F31" s="484">
        <v>0</v>
      </c>
      <c r="G31" s="484">
        <v>0</v>
      </c>
      <c r="H31" s="484">
        <v>0</v>
      </c>
    </row>
    <row r="32" spans="1:8" s="448" customFormat="1" ht="17.25" customHeight="1">
      <c r="A32" s="476" t="s">
        <v>477</v>
      </c>
      <c r="B32" s="477"/>
      <c r="C32" s="482">
        <v>0</v>
      </c>
      <c r="D32" s="482">
        <v>0</v>
      </c>
      <c r="E32" s="482">
        <v>0</v>
      </c>
      <c r="F32" s="482">
        <v>0</v>
      </c>
      <c r="G32" s="482">
        <v>0</v>
      </c>
      <c r="H32" s="482">
        <v>0</v>
      </c>
    </row>
    <row r="33" spans="1:8" s="444" customFormat="1" ht="18.95" customHeight="1">
      <c r="A33" s="479"/>
      <c r="B33" s="480"/>
      <c r="C33" s="482"/>
      <c r="D33" s="482"/>
      <c r="E33" s="482"/>
      <c r="F33" s="482"/>
      <c r="G33" s="482"/>
      <c r="H33" s="482"/>
    </row>
    <row r="34" spans="1:8">
      <c r="A34" s="485" t="s">
        <v>478</v>
      </c>
      <c r="B34" s="486"/>
      <c r="C34" s="487">
        <f t="shared" ref="C34:H34" si="1">+C10</f>
        <v>46389291</v>
      </c>
      <c r="D34" s="487">
        <f t="shared" si="1"/>
        <v>3886177.96</v>
      </c>
      <c r="E34" s="487">
        <f t="shared" si="1"/>
        <v>50275468.960000001</v>
      </c>
      <c r="F34" s="487">
        <f t="shared" si="1"/>
        <v>50275468.960000001</v>
      </c>
      <c r="G34" s="487">
        <f t="shared" si="1"/>
        <v>47524707.369999997</v>
      </c>
      <c r="H34" s="487">
        <f t="shared" si="1"/>
        <v>0</v>
      </c>
    </row>
    <row r="35" spans="1:8">
      <c r="A35" s="488"/>
      <c r="B35" s="469"/>
      <c r="C35" s="489"/>
      <c r="D35" s="489"/>
      <c r="E35" s="489"/>
      <c r="F35" s="489"/>
      <c r="G35" s="489"/>
      <c r="H35" s="489"/>
    </row>
    <row r="36" spans="1:8">
      <c r="C36" s="429"/>
      <c r="D36" s="429"/>
      <c r="E36" s="429"/>
      <c r="F36" s="429"/>
      <c r="G36" s="429"/>
      <c r="H36" s="429"/>
    </row>
    <row r="39" spans="1:8" s="317" customFormat="1">
      <c r="A39" s="437"/>
      <c r="B39" s="338"/>
      <c r="C39" s="338"/>
      <c r="D39" s="338"/>
      <c r="E39" s="338"/>
      <c r="F39" s="338"/>
      <c r="G39" s="338"/>
      <c r="H39" s="338"/>
    </row>
    <row r="40" spans="1:8">
      <c r="C40" s="429"/>
      <c r="D40" s="429"/>
      <c r="E40" s="429"/>
      <c r="F40" s="429"/>
      <c r="G40" s="429"/>
      <c r="H40" s="429"/>
    </row>
  </sheetData>
  <mergeCells count="24">
    <mergeCell ref="A24:B24"/>
    <mergeCell ref="A25:B25"/>
    <mergeCell ref="A28:B28"/>
    <mergeCell ref="A29:B29"/>
    <mergeCell ref="A32:B32"/>
    <mergeCell ref="A34:B34"/>
    <mergeCell ref="A13:B13"/>
    <mergeCell ref="A16:B16"/>
    <mergeCell ref="A17:B17"/>
    <mergeCell ref="A20:B20"/>
    <mergeCell ref="A22:B22"/>
    <mergeCell ref="A23:B23"/>
    <mergeCell ref="A7:B9"/>
    <mergeCell ref="C7:G7"/>
    <mergeCell ref="H7:H8"/>
    <mergeCell ref="A10:B10"/>
    <mergeCell ref="A11:B11"/>
    <mergeCell ref="A12:B12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1" orientation="landscape" horizontalDpi="300" verticalDpi="300" r:id="rId1"/>
  <headerFooter>
    <oddFooter>&amp;R&amp;8LDF /6.&amp;P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BreakPreview" topLeftCell="A4" zoomScale="90" zoomScaleNormal="90" zoomScaleSheetLayoutView="90" workbookViewId="0">
      <selection activeCell="K7" sqref="K7"/>
    </sheetView>
  </sheetViews>
  <sheetFormatPr baseColWidth="10" defaultRowHeight="11.25"/>
  <cols>
    <col min="1" max="1" width="3.7109375" style="491" customWidth="1"/>
    <col min="2" max="2" width="30.7109375" style="491" customWidth="1"/>
    <col min="3" max="3" width="27.42578125" style="491" customWidth="1"/>
    <col min="4" max="9" width="15.7109375" style="491" customWidth="1"/>
    <col min="10" max="256" width="11.42578125" style="491"/>
    <col min="257" max="257" width="3.7109375" style="491" customWidth="1"/>
    <col min="258" max="258" width="30.7109375" style="491" customWidth="1"/>
    <col min="259" max="259" width="27.42578125" style="491" customWidth="1"/>
    <col min="260" max="265" width="15.7109375" style="491" customWidth="1"/>
    <col min="266" max="512" width="11.42578125" style="491"/>
    <col min="513" max="513" width="3.7109375" style="491" customWidth="1"/>
    <col min="514" max="514" width="30.7109375" style="491" customWidth="1"/>
    <col min="515" max="515" width="27.42578125" style="491" customWidth="1"/>
    <col min="516" max="521" width="15.7109375" style="491" customWidth="1"/>
    <col min="522" max="768" width="11.42578125" style="491"/>
    <col min="769" max="769" width="3.7109375" style="491" customWidth="1"/>
    <col min="770" max="770" width="30.7109375" style="491" customWidth="1"/>
    <col min="771" max="771" width="27.42578125" style="491" customWidth="1"/>
    <col min="772" max="777" width="15.7109375" style="491" customWidth="1"/>
    <col min="778" max="1024" width="11.42578125" style="491"/>
    <col min="1025" max="1025" width="3.7109375" style="491" customWidth="1"/>
    <col min="1026" max="1026" width="30.7109375" style="491" customWidth="1"/>
    <col min="1027" max="1027" width="27.42578125" style="491" customWidth="1"/>
    <col min="1028" max="1033" width="15.7109375" style="491" customWidth="1"/>
    <col min="1034" max="1280" width="11.42578125" style="491"/>
    <col min="1281" max="1281" width="3.7109375" style="491" customWidth="1"/>
    <col min="1282" max="1282" width="30.7109375" style="491" customWidth="1"/>
    <col min="1283" max="1283" width="27.42578125" style="491" customWidth="1"/>
    <col min="1284" max="1289" width="15.7109375" style="491" customWidth="1"/>
    <col min="1290" max="1536" width="11.42578125" style="491"/>
    <col min="1537" max="1537" width="3.7109375" style="491" customWidth="1"/>
    <col min="1538" max="1538" width="30.7109375" style="491" customWidth="1"/>
    <col min="1539" max="1539" width="27.42578125" style="491" customWidth="1"/>
    <col min="1540" max="1545" width="15.7109375" style="491" customWidth="1"/>
    <col min="1546" max="1792" width="11.42578125" style="491"/>
    <col min="1793" max="1793" width="3.7109375" style="491" customWidth="1"/>
    <col min="1794" max="1794" width="30.7109375" style="491" customWidth="1"/>
    <col min="1795" max="1795" width="27.42578125" style="491" customWidth="1"/>
    <col min="1796" max="1801" width="15.7109375" style="491" customWidth="1"/>
    <col min="1802" max="2048" width="11.42578125" style="491"/>
    <col min="2049" max="2049" width="3.7109375" style="491" customWidth="1"/>
    <col min="2050" max="2050" width="30.7109375" style="491" customWidth="1"/>
    <col min="2051" max="2051" width="27.42578125" style="491" customWidth="1"/>
    <col min="2052" max="2057" width="15.7109375" style="491" customWidth="1"/>
    <col min="2058" max="2304" width="11.42578125" style="491"/>
    <col min="2305" max="2305" width="3.7109375" style="491" customWidth="1"/>
    <col min="2306" max="2306" width="30.7109375" style="491" customWidth="1"/>
    <col min="2307" max="2307" width="27.42578125" style="491" customWidth="1"/>
    <col min="2308" max="2313" width="15.7109375" style="491" customWidth="1"/>
    <col min="2314" max="2560" width="11.42578125" style="491"/>
    <col min="2561" max="2561" width="3.7109375" style="491" customWidth="1"/>
    <col min="2562" max="2562" width="30.7109375" style="491" customWidth="1"/>
    <col min="2563" max="2563" width="27.42578125" style="491" customWidth="1"/>
    <col min="2564" max="2569" width="15.7109375" style="491" customWidth="1"/>
    <col min="2570" max="2816" width="11.42578125" style="491"/>
    <col min="2817" max="2817" width="3.7109375" style="491" customWidth="1"/>
    <col min="2818" max="2818" width="30.7109375" style="491" customWidth="1"/>
    <col min="2819" max="2819" width="27.42578125" style="491" customWidth="1"/>
    <col min="2820" max="2825" width="15.7109375" style="491" customWidth="1"/>
    <col min="2826" max="3072" width="11.42578125" style="491"/>
    <col min="3073" max="3073" width="3.7109375" style="491" customWidth="1"/>
    <col min="3074" max="3074" width="30.7109375" style="491" customWidth="1"/>
    <col min="3075" max="3075" width="27.42578125" style="491" customWidth="1"/>
    <col min="3076" max="3081" width="15.7109375" style="491" customWidth="1"/>
    <col min="3082" max="3328" width="11.42578125" style="491"/>
    <col min="3329" max="3329" width="3.7109375" style="491" customWidth="1"/>
    <col min="3330" max="3330" width="30.7109375" style="491" customWidth="1"/>
    <col min="3331" max="3331" width="27.42578125" style="491" customWidth="1"/>
    <col min="3332" max="3337" width="15.7109375" style="491" customWidth="1"/>
    <col min="3338" max="3584" width="11.42578125" style="491"/>
    <col min="3585" max="3585" width="3.7109375" style="491" customWidth="1"/>
    <col min="3586" max="3586" width="30.7109375" style="491" customWidth="1"/>
    <col min="3587" max="3587" width="27.42578125" style="491" customWidth="1"/>
    <col min="3588" max="3593" width="15.7109375" style="491" customWidth="1"/>
    <col min="3594" max="3840" width="11.42578125" style="491"/>
    <col min="3841" max="3841" width="3.7109375" style="491" customWidth="1"/>
    <col min="3842" max="3842" width="30.7109375" style="491" customWidth="1"/>
    <col min="3843" max="3843" width="27.42578125" style="491" customWidth="1"/>
    <col min="3844" max="3849" width="15.7109375" style="491" customWidth="1"/>
    <col min="3850" max="4096" width="11.42578125" style="491"/>
    <col min="4097" max="4097" width="3.7109375" style="491" customWidth="1"/>
    <col min="4098" max="4098" width="30.7109375" style="491" customWidth="1"/>
    <col min="4099" max="4099" width="27.42578125" style="491" customWidth="1"/>
    <col min="4100" max="4105" width="15.7109375" style="491" customWidth="1"/>
    <col min="4106" max="4352" width="11.42578125" style="491"/>
    <col min="4353" max="4353" width="3.7109375" style="491" customWidth="1"/>
    <col min="4354" max="4354" width="30.7109375" style="491" customWidth="1"/>
    <col min="4355" max="4355" width="27.42578125" style="491" customWidth="1"/>
    <col min="4356" max="4361" width="15.7109375" style="491" customWidth="1"/>
    <col min="4362" max="4608" width="11.42578125" style="491"/>
    <col min="4609" max="4609" width="3.7109375" style="491" customWidth="1"/>
    <col min="4610" max="4610" width="30.7109375" style="491" customWidth="1"/>
    <col min="4611" max="4611" width="27.42578125" style="491" customWidth="1"/>
    <col min="4612" max="4617" width="15.7109375" style="491" customWidth="1"/>
    <col min="4618" max="4864" width="11.42578125" style="491"/>
    <col min="4865" max="4865" width="3.7109375" style="491" customWidth="1"/>
    <col min="4866" max="4866" width="30.7109375" style="491" customWidth="1"/>
    <col min="4867" max="4867" width="27.42578125" style="491" customWidth="1"/>
    <col min="4868" max="4873" width="15.7109375" style="491" customWidth="1"/>
    <col min="4874" max="5120" width="11.42578125" style="491"/>
    <col min="5121" max="5121" width="3.7109375" style="491" customWidth="1"/>
    <col min="5122" max="5122" width="30.7109375" style="491" customWidth="1"/>
    <col min="5123" max="5123" width="27.42578125" style="491" customWidth="1"/>
    <col min="5124" max="5129" width="15.7109375" style="491" customWidth="1"/>
    <col min="5130" max="5376" width="11.42578125" style="491"/>
    <col min="5377" max="5377" width="3.7109375" style="491" customWidth="1"/>
    <col min="5378" max="5378" width="30.7109375" style="491" customWidth="1"/>
    <col min="5379" max="5379" width="27.42578125" style="491" customWidth="1"/>
    <col min="5380" max="5385" width="15.7109375" style="491" customWidth="1"/>
    <col min="5386" max="5632" width="11.42578125" style="491"/>
    <col min="5633" max="5633" width="3.7109375" style="491" customWidth="1"/>
    <col min="5634" max="5634" width="30.7109375" style="491" customWidth="1"/>
    <col min="5635" max="5635" width="27.42578125" style="491" customWidth="1"/>
    <col min="5636" max="5641" width="15.7109375" style="491" customWidth="1"/>
    <col min="5642" max="5888" width="11.42578125" style="491"/>
    <col min="5889" max="5889" width="3.7109375" style="491" customWidth="1"/>
    <col min="5890" max="5890" width="30.7109375" style="491" customWidth="1"/>
    <col min="5891" max="5891" width="27.42578125" style="491" customWidth="1"/>
    <col min="5892" max="5897" width="15.7109375" style="491" customWidth="1"/>
    <col min="5898" max="6144" width="11.42578125" style="491"/>
    <col min="6145" max="6145" width="3.7109375" style="491" customWidth="1"/>
    <col min="6146" max="6146" width="30.7109375" style="491" customWidth="1"/>
    <col min="6147" max="6147" width="27.42578125" style="491" customWidth="1"/>
    <col min="6148" max="6153" width="15.7109375" style="491" customWidth="1"/>
    <col min="6154" max="6400" width="11.42578125" style="491"/>
    <col min="6401" max="6401" width="3.7109375" style="491" customWidth="1"/>
    <col min="6402" max="6402" width="30.7109375" style="491" customWidth="1"/>
    <col min="6403" max="6403" width="27.42578125" style="491" customWidth="1"/>
    <col min="6404" max="6409" width="15.7109375" style="491" customWidth="1"/>
    <col min="6410" max="6656" width="11.42578125" style="491"/>
    <col min="6657" max="6657" width="3.7109375" style="491" customWidth="1"/>
    <col min="6658" max="6658" width="30.7109375" style="491" customWidth="1"/>
    <col min="6659" max="6659" width="27.42578125" style="491" customWidth="1"/>
    <col min="6660" max="6665" width="15.7109375" style="491" customWidth="1"/>
    <col min="6666" max="6912" width="11.42578125" style="491"/>
    <col min="6913" max="6913" width="3.7109375" style="491" customWidth="1"/>
    <col min="6914" max="6914" width="30.7109375" style="491" customWidth="1"/>
    <col min="6915" max="6915" width="27.42578125" style="491" customWidth="1"/>
    <col min="6916" max="6921" width="15.7109375" style="491" customWidth="1"/>
    <col min="6922" max="7168" width="11.42578125" style="491"/>
    <col min="7169" max="7169" width="3.7109375" style="491" customWidth="1"/>
    <col min="7170" max="7170" width="30.7109375" style="491" customWidth="1"/>
    <col min="7171" max="7171" width="27.42578125" style="491" customWidth="1"/>
    <col min="7172" max="7177" width="15.7109375" style="491" customWidth="1"/>
    <col min="7178" max="7424" width="11.42578125" style="491"/>
    <col min="7425" max="7425" width="3.7109375" style="491" customWidth="1"/>
    <col min="7426" max="7426" width="30.7109375" style="491" customWidth="1"/>
    <col min="7427" max="7427" width="27.42578125" style="491" customWidth="1"/>
    <col min="7428" max="7433" width="15.7109375" style="491" customWidth="1"/>
    <col min="7434" max="7680" width="11.42578125" style="491"/>
    <col min="7681" max="7681" width="3.7109375" style="491" customWidth="1"/>
    <col min="7682" max="7682" width="30.7109375" style="491" customWidth="1"/>
    <col min="7683" max="7683" width="27.42578125" style="491" customWidth="1"/>
    <col min="7684" max="7689" width="15.7109375" style="491" customWidth="1"/>
    <col min="7690" max="7936" width="11.42578125" style="491"/>
    <col min="7937" max="7937" width="3.7109375" style="491" customWidth="1"/>
    <col min="7938" max="7938" width="30.7109375" style="491" customWidth="1"/>
    <col min="7939" max="7939" width="27.42578125" style="491" customWidth="1"/>
    <col min="7940" max="7945" width="15.7109375" style="491" customWidth="1"/>
    <col min="7946" max="8192" width="11.42578125" style="491"/>
    <col min="8193" max="8193" width="3.7109375" style="491" customWidth="1"/>
    <col min="8194" max="8194" width="30.7109375" style="491" customWidth="1"/>
    <col min="8195" max="8195" width="27.42578125" style="491" customWidth="1"/>
    <col min="8196" max="8201" width="15.7109375" style="491" customWidth="1"/>
    <col min="8202" max="8448" width="11.42578125" style="491"/>
    <col min="8449" max="8449" width="3.7109375" style="491" customWidth="1"/>
    <col min="8450" max="8450" width="30.7109375" style="491" customWidth="1"/>
    <col min="8451" max="8451" width="27.42578125" style="491" customWidth="1"/>
    <col min="8452" max="8457" width="15.7109375" style="491" customWidth="1"/>
    <col min="8458" max="8704" width="11.42578125" style="491"/>
    <col min="8705" max="8705" width="3.7109375" style="491" customWidth="1"/>
    <col min="8706" max="8706" width="30.7109375" style="491" customWidth="1"/>
    <col min="8707" max="8707" width="27.42578125" style="491" customWidth="1"/>
    <col min="8708" max="8713" width="15.7109375" style="491" customWidth="1"/>
    <col min="8714" max="8960" width="11.42578125" style="491"/>
    <col min="8961" max="8961" width="3.7109375" style="491" customWidth="1"/>
    <col min="8962" max="8962" width="30.7109375" style="491" customWidth="1"/>
    <col min="8963" max="8963" width="27.42578125" style="491" customWidth="1"/>
    <col min="8964" max="8969" width="15.7109375" style="491" customWidth="1"/>
    <col min="8970" max="9216" width="11.42578125" style="491"/>
    <col min="9217" max="9217" width="3.7109375" style="491" customWidth="1"/>
    <col min="9218" max="9218" width="30.7109375" style="491" customWidth="1"/>
    <col min="9219" max="9219" width="27.42578125" style="491" customWidth="1"/>
    <col min="9220" max="9225" width="15.7109375" style="491" customWidth="1"/>
    <col min="9226" max="9472" width="11.42578125" style="491"/>
    <col min="9473" max="9473" width="3.7109375" style="491" customWidth="1"/>
    <col min="9474" max="9474" width="30.7109375" style="491" customWidth="1"/>
    <col min="9475" max="9475" width="27.42578125" style="491" customWidth="1"/>
    <col min="9476" max="9481" width="15.7109375" style="491" customWidth="1"/>
    <col min="9482" max="9728" width="11.42578125" style="491"/>
    <col min="9729" max="9729" width="3.7109375" style="491" customWidth="1"/>
    <col min="9730" max="9730" width="30.7109375" style="491" customWidth="1"/>
    <col min="9731" max="9731" width="27.42578125" style="491" customWidth="1"/>
    <col min="9732" max="9737" width="15.7109375" style="491" customWidth="1"/>
    <col min="9738" max="9984" width="11.42578125" style="491"/>
    <col min="9985" max="9985" width="3.7109375" style="491" customWidth="1"/>
    <col min="9986" max="9986" width="30.7109375" style="491" customWidth="1"/>
    <col min="9987" max="9987" width="27.42578125" style="491" customWidth="1"/>
    <col min="9988" max="9993" width="15.7109375" style="491" customWidth="1"/>
    <col min="9994" max="10240" width="11.42578125" style="491"/>
    <col min="10241" max="10241" width="3.7109375" style="491" customWidth="1"/>
    <col min="10242" max="10242" width="30.7109375" style="491" customWidth="1"/>
    <col min="10243" max="10243" width="27.42578125" style="491" customWidth="1"/>
    <col min="10244" max="10249" width="15.7109375" style="491" customWidth="1"/>
    <col min="10250" max="10496" width="11.42578125" style="491"/>
    <col min="10497" max="10497" width="3.7109375" style="491" customWidth="1"/>
    <col min="10498" max="10498" width="30.7109375" style="491" customWidth="1"/>
    <col min="10499" max="10499" width="27.42578125" style="491" customWidth="1"/>
    <col min="10500" max="10505" width="15.7109375" style="491" customWidth="1"/>
    <col min="10506" max="10752" width="11.42578125" style="491"/>
    <col min="10753" max="10753" width="3.7109375" style="491" customWidth="1"/>
    <col min="10754" max="10754" width="30.7109375" style="491" customWidth="1"/>
    <col min="10755" max="10755" width="27.42578125" style="491" customWidth="1"/>
    <col min="10756" max="10761" width="15.7109375" style="491" customWidth="1"/>
    <col min="10762" max="11008" width="11.42578125" style="491"/>
    <col min="11009" max="11009" width="3.7109375" style="491" customWidth="1"/>
    <col min="11010" max="11010" width="30.7109375" style="491" customWidth="1"/>
    <col min="11011" max="11011" width="27.42578125" style="491" customWidth="1"/>
    <col min="11012" max="11017" width="15.7109375" style="491" customWidth="1"/>
    <col min="11018" max="11264" width="11.42578125" style="491"/>
    <col min="11265" max="11265" width="3.7109375" style="491" customWidth="1"/>
    <col min="11266" max="11266" width="30.7109375" style="491" customWidth="1"/>
    <col min="11267" max="11267" width="27.42578125" style="491" customWidth="1"/>
    <col min="11268" max="11273" width="15.7109375" style="491" customWidth="1"/>
    <col min="11274" max="11520" width="11.42578125" style="491"/>
    <col min="11521" max="11521" width="3.7109375" style="491" customWidth="1"/>
    <col min="11522" max="11522" width="30.7109375" style="491" customWidth="1"/>
    <col min="11523" max="11523" width="27.42578125" style="491" customWidth="1"/>
    <col min="11524" max="11529" width="15.7109375" style="491" customWidth="1"/>
    <col min="11530" max="11776" width="11.42578125" style="491"/>
    <col min="11777" max="11777" width="3.7109375" style="491" customWidth="1"/>
    <col min="11778" max="11778" width="30.7109375" style="491" customWidth="1"/>
    <col min="11779" max="11779" width="27.42578125" style="491" customWidth="1"/>
    <col min="11780" max="11785" width="15.7109375" style="491" customWidth="1"/>
    <col min="11786" max="12032" width="11.42578125" style="491"/>
    <col min="12033" max="12033" width="3.7109375" style="491" customWidth="1"/>
    <col min="12034" max="12034" width="30.7109375" style="491" customWidth="1"/>
    <col min="12035" max="12035" width="27.42578125" style="491" customWidth="1"/>
    <col min="12036" max="12041" width="15.7109375" style="491" customWidth="1"/>
    <col min="12042" max="12288" width="11.42578125" style="491"/>
    <col min="12289" max="12289" width="3.7109375" style="491" customWidth="1"/>
    <col min="12290" max="12290" width="30.7109375" style="491" customWidth="1"/>
    <col min="12291" max="12291" width="27.42578125" style="491" customWidth="1"/>
    <col min="12292" max="12297" width="15.7109375" style="491" customWidth="1"/>
    <col min="12298" max="12544" width="11.42578125" style="491"/>
    <col min="12545" max="12545" width="3.7109375" style="491" customWidth="1"/>
    <col min="12546" max="12546" width="30.7109375" style="491" customWidth="1"/>
    <col min="12547" max="12547" width="27.42578125" style="491" customWidth="1"/>
    <col min="12548" max="12553" width="15.7109375" style="491" customWidth="1"/>
    <col min="12554" max="12800" width="11.42578125" style="491"/>
    <col min="12801" max="12801" width="3.7109375" style="491" customWidth="1"/>
    <col min="12802" max="12802" width="30.7109375" style="491" customWidth="1"/>
    <col min="12803" max="12803" width="27.42578125" style="491" customWidth="1"/>
    <col min="12804" max="12809" width="15.7109375" style="491" customWidth="1"/>
    <col min="12810" max="13056" width="11.42578125" style="491"/>
    <col min="13057" max="13057" width="3.7109375" style="491" customWidth="1"/>
    <col min="13058" max="13058" width="30.7109375" style="491" customWidth="1"/>
    <col min="13059" max="13059" width="27.42578125" style="491" customWidth="1"/>
    <col min="13060" max="13065" width="15.7109375" style="491" customWidth="1"/>
    <col min="13066" max="13312" width="11.42578125" style="491"/>
    <col min="13313" max="13313" width="3.7109375" style="491" customWidth="1"/>
    <col min="13314" max="13314" width="30.7109375" style="491" customWidth="1"/>
    <col min="13315" max="13315" width="27.42578125" style="491" customWidth="1"/>
    <col min="13316" max="13321" width="15.7109375" style="491" customWidth="1"/>
    <col min="13322" max="13568" width="11.42578125" style="491"/>
    <col min="13569" max="13569" width="3.7109375" style="491" customWidth="1"/>
    <col min="13570" max="13570" width="30.7109375" style="491" customWidth="1"/>
    <col min="13571" max="13571" width="27.42578125" style="491" customWidth="1"/>
    <col min="13572" max="13577" width="15.7109375" style="491" customWidth="1"/>
    <col min="13578" max="13824" width="11.42578125" style="491"/>
    <col min="13825" max="13825" width="3.7109375" style="491" customWidth="1"/>
    <col min="13826" max="13826" width="30.7109375" style="491" customWidth="1"/>
    <col min="13827" max="13827" width="27.42578125" style="491" customWidth="1"/>
    <col min="13828" max="13833" width="15.7109375" style="491" customWidth="1"/>
    <col min="13834" max="14080" width="11.42578125" style="491"/>
    <col min="14081" max="14081" width="3.7109375" style="491" customWidth="1"/>
    <col min="14082" max="14082" width="30.7109375" style="491" customWidth="1"/>
    <col min="14083" max="14083" width="27.42578125" style="491" customWidth="1"/>
    <col min="14084" max="14089" width="15.7109375" style="491" customWidth="1"/>
    <col min="14090" max="14336" width="11.42578125" style="491"/>
    <col min="14337" max="14337" width="3.7109375" style="491" customWidth="1"/>
    <col min="14338" max="14338" width="30.7109375" style="491" customWidth="1"/>
    <col min="14339" max="14339" width="27.42578125" style="491" customWidth="1"/>
    <col min="14340" max="14345" width="15.7109375" style="491" customWidth="1"/>
    <col min="14346" max="14592" width="11.42578125" style="491"/>
    <col min="14593" max="14593" width="3.7109375" style="491" customWidth="1"/>
    <col min="14594" max="14594" width="30.7109375" style="491" customWidth="1"/>
    <col min="14595" max="14595" width="27.42578125" style="491" customWidth="1"/>
    <col min="14596" max="14601" width="15.7109375" style="491" customWidth="1"/>
    <col min="14602" max="14848" width="11.42578125" style="491"/>
    <col min="14849" max="14849" width="3.7109375" style="491" customWidth="1"/>
    <col min="14850" max="14850" width="30.7109375" style="491" customWidth="1"/>
    <col min="14851" max="14851" width="27.42578125" style="491" customWidth="1"/>
    <col min="14852" max="14857" width="15.7109375" style="491" customWidth="1"/>
    <col min="14858" max="15104" width="11.42578125" style="491"/>
    <col min="15105" max="15105" width="3.7109375" style="491" customWidth="1"/>
    <col min="15106" max="15106" width="30.7109375" style="491" customWidth="1"/>
    <col min="15107" max="15107" width="27.42578125" style="491" customWidth="1"/>
    <col min="15108" max="15113" width="15.7109375" style="491" customWidth="1"/>
    <col min="15114" max="15360" width="11.42578125" style="491"/>
    <col min="15361" max="15361" width="3.7109375" style="491" customWidth="1"/>
    <col min="15362" max="15362" width="30.7109375" style="491" customWidth="1"/>
    <col min="15363" max="15363" width="27.42578125" style="491" customWidth="1"/>
    <col min="15364" max="15369" width="15.7109375" style="491" customWidth="1"/>
    <col min="15370" max="15616" width="11.42578125" style="491"/>
    <col min="15617" max="15617" width="3.7109375" style="491" customWidth="1"/>
    <col min="15618" max="15618" width="30.7109375" style="491" customWidth="1"/>
    <col min="15619" max="15619" width="27.42578125" style="491" customWidth="1"/>
    <col min="15620" max="15625" width="15.7109375" style="491" customWidth="1"/>
    <col min="15626" max="15872" width="11.42578125" style="491"/>
    <col min="15873" max="15873" width="3.7109375" style="491" customWidth="1"/>
    <col min="15874" max="15874" width="30.7109375" style="491" customWidth="1"/>
    <col min="15875" max="15875" width="27.42578125" style="491" customWidth="1"/>
    <col min="15876" max="15881" width="15.7109375" style="491" customWidth="1"/>
    <col min="15882" max="16128" width="11.42578125" style="491"/>
    <col min="16129" max="16129" width="3.7109375" style="491" customWidth="1"/>
    <col min="16130" max="16130" width="30.7109375" style="491" customWidth="1"/>
    <col min="16131" max="16131" width="27.42578125" style="491" customWidth="1"/>
    <col min="16132" max="16137" width="15.7109375" style="491" customWidth="1"/>
    <col min="16138" max="16384" width="11.42578125" style="491"/>
  </cols>
  <sheetData>
    <row r="1" spans="1:9" ht="18" customHeight="1">
      <c r="A1" s="490" t="s">
        <v>141</v>
      </c>
      <c r="B1" s="490"/>
      <c r="C1" s="490"/>
      <c r="D1" s="490"/>
      <c r="E1" s="490"/>
      <c r="F1" s="490"/>
      <c r="G1" s="490"/>
      <c r="H1" s="490"/>
      <c r="I1" s="490"/>
    </row>
    <row r="2" spans="1:9" ht="18" customHeight="1">
      <c r="A2" s="492"/>
      <c r="B2" s="490" t="s">
        <v>479</v>
      </c>
      <c r="C2" s="490"/>
      <c r="D2" s="490"/>
      <c r="E2" s="490"/>
      <c r="F2" s="490"/>
      <c r="G2" s="490"/>
      <c r="H2" s="490"/>
      <c r="I2" s="490"/>
    </row>
    <row r="3" spans="1:9" ht="18" customHeight="1">
      <c r="A3" s="490" t="s">
        <v>480</v>
      </c>
      <c r="B3" s="490"/>
      <c r="C3" s="490"/>
      <c r="D3" s="490"/>
      <c r="E3" s="490"/>
      <c r="F3" s="490"/>
      <c r="G3" s="490"/>
      <c r="H3" s="490"/>
      <c r="I3" s="490"/>
    </row>
    <row r="4" spans="1:9" ht="18" customHeight="1">
      <c r="A4" s="490" t="s">
        <v>333</v>
      </c>
      <c r="B4" s="490"/>
      <c r="C4" s="490"/>
      <c r="D4" s="490"/>
      <c r="E4" s="490"/>
      <c r="F4" s="490"/>
      <c r="G4" s="490"/>
      <c r="H4" s="490"/>
      <c r="I4" s="490"/>
    </row>
    <row r="5" spans="1:9" s="493" customFormat="1" ht="18" customHeight="1">
      <c r="A5" s="490" t="s">
        <v>481</v>
      </c>
      <c r="B5" s="490"/>
      <c r="C5" s="490"/>
      <c r="D5" s="490"/>
      <c r="E5" s="490"/>
      <c r="F5" s="490"/>
      <c r="G5" s="490"/>
      <c r="H5" s="490"/>
      <c r="I5" s="490"/>
    </row>
    <row r="6" spans="1:9" s="493" customFormat="1" ht="9" customHeight="1">
      <c r="A6" s="494"/>
      <c r="B6" s="494"/>
      <c r="C6" s="494"/>
      <c r="D6" s="494"/>
      <c r="E6" s="494"/>
      <c r="F6" s="494"/>
      <c r="G6" s="494"/>
      <c r="H6" s="494"/>
      <c r="I6" s="494"/>
    </row>
    <row r="7" spans="1:9" ht="12" customHeight="1">
      <c r="A7" s="495" t="s">
        <v>482</v>
      </c>
      <c r="B7" s="496"/>
      <c r="C7" s="496"/>
      <c r="D7" s="497" t="s">
        <v>483</v>
      </c>
      <c r="E7" s="498">
        <v>2021</v>
      </c>
      <c r="F7" s="498">
        <v>2022</v>
      </c>
      <c r="G7" s="498">
        <v>2023</v>
      </c>
      <c r="H7" s="498">
        <v>2024</v>
      </c>
      <c r="I7" s="499">
        <v>2025</v>
      </c>
    </row>
    <row r="8" spans="1:9">
      <c r="A8" s="500"/>
      <c r="B8" s="501"/>
      <c r="C8" s="501"/>
      <c r="D8" s="502" t="s">
        <v>257</v>
      </c>
      <c r="E8" s="503" t="s">
        <v>258</v>
      </c>
      <c r="F8" s="503" t="s">
        <v>258</v>
      </c>
      <c r="G8" s="503" t="s">
        <v>258</v>
      </c>
      <c r="H8" s="503" t="s">
        <v>258</v>
      </c>
      <c r="I8" s="504" t="s">
        <v>258</v>
      </c>
    </row>
    <row r="9" spans="1:9" ht="12" customHeight="1">
      <c r="A9" s="505"/>
      <c r="B9" s="506"/>
      <c r="C9" s="506"/>
      <c r="D9" s="502" t="s">
        <v>261</v>
      </c>
      <c r="E9" s="503" t="s">
        <v>262</v>
      </c>
      <c r="F9" s="503" t="s">
        <v>262</v>
      </c>
      <c r="G9" s="503" t="s">
        <v>262</v>
      </c>
      <c r="H9" s="503" t="s">
        <v>262</v>
      </c>
      <c r="I9" s="504" t="s">
        <v>262</v>
      </c>
    </row>
    <row r="10" spans="1:9" ht="15" customHeight="1">
      <c r="A10" s="507" t="s">
        <v>484</v>
      </c>
      <c r="B10" s="507"/>
      <c r="C10" s="507"/>
      <c r="D10" s="508">
        <f t="shared" ref="D10:I10" si="0">D11+D12+D13+D14+D15+D16+D17+D18+D19+D20+D21+D22+D23</f>
        <v>131898493</v>
      </c>
      <c r="E10" s="508">
        <f t="shared" si="0"/>
        <v>96682233</v>
      </c>
      <c r="F10" s="508">
        <f t="shared" si="0"/>
        <v>221550332</v>
      </c>
      <c r="G10" s="508">
        <f t="shared" si="0"/>
        <v>243705364</v>
      </c>
      <c r="H10" s="508">
        <f t="shared" si="0"/>
        <v>255890632</v>
      </c>
      <c r="I10" s="508">
        <f t="shared" si="0"/>
        <v>281479695</v>
      </c>
    </row>
    <row r="11" spans="1:9" ht="15" customHeight="1">
      <c r="A11" s="509" t="s">
        <v>485</v>
      </c>
      <c r="B11" s="509"/>
      <c r="C11" s="509"/>
      <c r="D11" s="508">
        <v>0</v>
      </c>
      <c r="E11" s="508">
        <v>0</v>
      </c>
      <c r="F11" s="508">
        <v>0</v>
      </c>
      <c r="G11" s="508">
        <v>0</v>
      </c>
      <c r="H11" s="508">
        <v>0</v>
      </c>
      <c r="I11" s="508">
        <v>0</v>
      </c>
    </row>
    <row r="12" spans="1:9" ht="15" customHeight="1">
      <c r="A12" s="510" t="s">
        <v>268</v>
      </c>
      <c r="B12" s="510"/>
      <c r="C12" s="510"/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</row>
    <row r="13" spans="1:9" ht="15" customHeight="1">
      <c r="A13" s="510" t="s">
        <v>269</v>
      </c>
      <c r="B13" s="510"/>
      <c r="C13" s="510"/>
      <c r="D13" s="511">
        <v>0</v>
      </c>
      <c r="E13" s="511">
        <v>0</v>
      </c>
      <c r="F13" s="511">
        <v>0</v>
      </c>
      <c r="G13" s="511">
        <v>0</v>
      </c>
      <c r="H13" s="511">
        <v>0</v>
      </c>
      <c r="I13" s="511">
        <v>0</v>
      </c>
    </row>
    <row r="14" spans="1:9" ht="15" customHeight="1">
      <c r="A14" s="510" t="s">
        <v>270</v>
      </c>
      <c r="B14" s="510"/>
      <c r="C14" s="510"/>
      <c r="D14" s="511">
        <v>0</v>
      </c>
      <c r="E14" s="511">
        <v>0</v>
      </c>
      <c r="F14" s="511">
        <v>0</v>
      </c>
      <c r="G14" s="511">
        <v>0</v>
      </c>
      <c r="H14" s="511">
        <v>0</v>
      </c>
      <c r="I14" s="511">
        <v>0</v>
      </c>
    </row>
    <row r="15" spans="1:9" ht="15" customHeight="1">
      <c r="A15" s="510" t="s">
        <v>271</v>
      </c>
      <c r="B15" s="510"/>
      <c r="C15" s="510"/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</row>
    <row r="16" spans="1:9" ht="15" customHeight="1">
      <c r="A16" s="510" t="s">
        <v>272</v>
      </c>
      <c r="B16" s="510"/>
      <c r="C16" s="510"/>
      <c r="D16" s="511">
        <v>0</v>
      </c>
      <c r="E16" s="511">
        <v>0</v>
      </c>
      <c r="F16" s="511">
        <v>0</v>
      </c>
      <c r="G16" s="511">
        <v>0</v>
      </c>
      <c r="H16" s="511">
        <v>0</v>
      </c>
      <c r="I16" s="511">
        <v>0</v>
      </c>
    </row>
    <row r="17" spans="1:9" ht="15" customHeight="1">
      <c r="A17" s="510" t="s">
        <v>273</v>
      </c>
      <c r="B17" s="510"/>
      <c r="C17" s="510"/>
      <c r="D17" s="511">
        <v>0</v>
      </c>
      <c r="E17" s="511">
        <v>48735</v>
      </c>
      <c r="F17" s="511">
        <v>0</v>
      </c>
      <c r="G17" s="511">
        <v>0</v>
      </c>
      <c r="H17" s="511">
        <v>0</v>
      </c>
      <c r="I17" s="511">
        <v>0</v>
      </c>
    </row>
    <row r="18" spans="1:9" ht="15" customHeight="1">
      <c r="A18" s="510" t="s">
        <v>486</v>
      </c>
      <c r="B18" s="510"/>
      <c r="C18" s="510"/>
      <c r="D18" s="511">
        <v>9948135</v>
      </c>
      <c r="E18" s="511">
        <v>2376813</v>
      </c>
      <c r="F18" s="511">
        <v>34379091</v>
      </c>
      <c r="G18" s="511">
        <v>36098046</v>
      </c>
      <c r="H18" s="511">
        <v>37902948</v>
      </c>
      <c r="I18" s="511">
        <v>41693243</v>
      </c>
    </row>
    <row r="19" spans="1:9" ht="15" customHeight="1">
      <c r="A19" s="510" t="s">
        <v>275</v>
      </c>
      <c r="B19" s="510"/>
      <c r="C19" s="510"/>
      <c r="D19" s="511">
        <v>0</v>
      </c>
      <c r="E19" s="511">
        <v>0</v>
      </c>
      <c r="F19" s="511">
        <v>0</v>
      </c>
      <c r="G19" s="511">
        <v>0</v>
      </c>
      <c r="H19" s="511">
        <v>0</v>
      </c>
      <c r="I19" s="511">
        <v>0</v>
      </c>
    </row>
    <row r="20" spans="1:9" ht="15" customHeight="1">
      <c r="A20" s="510" t="s">
        <v>487</v>
      </c>
      <c r="B20" s="510"/>
      <c r="C20" s="510"/>
      <c r="D20" s="511"/>
      <c r="E20" s="511">
        <v>0</v>
      </c>
      <c r="F20" s="511">
        <v>0</v>
      </c>
      <c r="G20" s="511">
        <v>0</v>
      </c>
      <c r="H20" s="511">
        <v>0</v>
      </c>
      <c r="I20" s="511">
        <v>0</v>
      </c>
    </row>
    <row r="21" spans="1:9" ht="15" customHeight="1">
      <c r="A21" s="510" t="s">
        <v>488</v>
      </c>
      <c r="B21" s="510"/>
      <c r="C21" s="510"/>
      <c r="D21" s="511">
        <v>121950358</v>
      </c>
      <c r="E21" s="511">
        <v>94256685</v>
      </c>
      <c r="F21" s="511">
        <v>187171241</v>
      </c>
      <c r="G21" s="511">
        <v>207607318</v>
      </c>
      <c r="H21" s="511">
        <v>217987684</v>
      </c>
      <c r="I21" s="511">
        <v>239786452</v>
      </c>
    </row>
    <row r="22" spans="1:9" ht="15" customHeight="1">
      <c r="A22" s="510" t="s">
        <v>294</v>
      </c>
      <c r="B22" s="510"/>
      <c r="C22" s="510"/>
      <c r="D22" s="511">
        <v>0</v>
      </c>
      <c r="E22" s="511">
        <v>0</v>
      </c>
      <c r="F22" s="511">
        <v>0</v>
      </c>
      <c r="G22" s="511">
        <v>0</v>
      </c>
      <c r="H22" s="511">
        <v>0</v>
      </c>
      <c r="I22" s="511">
        <v>0</v>
      </c>
    </row>
    <row r="23" spans="1:9" ht="15" customHeight="1">
      <c r="A23" s="510" t="s">
        <v>489</v>
      </c>
      <c r="B23" s="510"/>
      <c r="C23" s="510"/>
      <c r="D23" s="511">
        <v>0</v>
      </c>
      <c r="E23" s="512">
        <v>0</v>
      </c>
      <c r="F23" s="511">
        <v>0</v>
      </c>
      <c r="G23" s="511">
        <v>0</v>
      </c>
      <c r="H23" s="511">
        <v>0</v>
      </c>
      <c r="I23" s="511">
        <v>0</v>
      </c>
    </row>
    <row r="24" spans="1:9" ht="15" customHeight="1">
      <c r="A24" s="513"/>
      <c r="B24" s="514"/>
      <c r="C24" s="515"/>
      <c r="D24" s="516"/>
      <c r="E24" s="516"/>
      <c r="F24" s="516"/>
      <c r="G24" s="516"/>
      <c r="H24" s="516"/>
      <c r="I24" s="516"/>
    </row>
    <row r="25" spans="1:9" ht="15" customHeight="1">
      <c r="A25" s="517" t="s">
        <v>490</v>
      </c>
      <c r="B25" s="517"/>
      <c r="C25" s="517"/>
      <c r="D25" s="518">
        <f t="shared" ref="D25:I25" si="1">D26+D27+D28+D29+D30</f>
        <v>220000</v>
      </c>
      <c r="E25" s="518">
        <f t="shared" si="1"/>
        <v>0</v>
      </c>
      <c r="F25" s="518">
        <f t="shared" si="1"/>
        <v>9702662</v>
      </c>
      <c r="G25" s="518">
        <f t="shared" si="1"/>
        <v>10672927</v>
      </c>
      <c r="H25" s="518">
        <f t="shared" si="1"/>
        <v>11206573</v>
      </c>
      <c r="I25" s="518">
        <f t="shared" si="1"/>
        <v>12327230</v>
      </c>
    </row>
    <row r="26" spans="1:9" ht="15" customHeight="1">
      <c r="A26" s="519" t="s">
        <v>491</v>
      </c>
      <c r="B26" s="519"/>
      <c r="C26" s="519"/>
      <c r="D26" s="511">
        <v>0</v>
      </c>
      <c r="E26" s="511">
        <v>0</v>
      </c>
      <c r="F26" s="511">
        <v>9702662</v>
      </c>
      <c r="G26" s="511">
        <v>10672927</v>
      </c>
      <c r="H26" s="511">
        <v>11206573</v>
      </c>
      <c r="I26" s="511">
        <v>12327230</v>
      </c>
    </row>
    <row r="27" spans="1:9" ht="15" customHeight="1">
      <c r="A27" s="519" t="s">
        <v>492</v>
      </c>
      <c r="B27" s="519"/>
      <c r="C27" s="519"/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1">
        <v>0</v>
      </c>
    </row>
    <row r="28" spans="1:9" ht="15" customHeight="1">
      <c r="A28" s="519" t="s">
        <v>493</v>
      </c>
      <c r="B28" s="519"/>
      <c r="C28" s="519"/>
      <c r="D28" s="511">
        <v>0</v>
      </c>
      <c r="E28" s="511">
        <v>0</v>
      </c>
      <c r="F28" s="511">
        <v>0</v>
      </c>
      <c r="G28" s="511">
        <v>0</v>
      </c>
      <c r="H28" s="511">
        <v>0</v>
      </c>
      <c r="I28" s="511">
        <v>0</v>
      </c>
    </row>
    <row r="29" spans="1:9" ht="15" customHeight="1">
      <c r="A29" s="519" t="s">
        <v>494</v>
      </c>
      <c r="B29" s="519"/>
      <c r="C29" s="519"/>
      <c r="D29" s="511">
        <v>0</v>
      </c>
      <c r="E29" s="511">
        <v>0</v>
      </c>
      <c r="F29" s="511">
        <v>0</v>
      </c>
      <c r="G29" s="511">
        <v>0</v>
      </c>
      <c r="H29" s="511">
        <v>0</v>
      </c>
      <c r="I29" s="511">
        <v>0</v>
      </c>
    </row>
    <row r="30" spans="1:9" ht="15" customHeight="1">
      <c r="A30" s="519" t="s">
        <v>495</v>
      </c>
      <c r="B30" s="519"/>
      <c r="C30" s="519"/>
      <c r="D30" s="511">
        <v>220000</v>
      </c>
      <c r="E30" s="511">
        <v>0</v>
      </c>
      <c r="F30" s="511">
        <v>0</v>
      </c>
      <c r="G30" s="511">
        <v>0</v>
      </c>
      <c r="H30" s="511">
        <v>0</v>
      </c>
      <c r="I30" s="511">
        <v>0</v>
      </c>
    </row>
    <row r="31" spans="1:9" ht="15" customHeight="1">
      <c r="A31" s="520"/>
      <c r="B31" s="422"/>
      <c r="C31" s="521"/>
      <c r="D31" s="518"/>
      <c r="E31" s="518"/>
      <c r="F31" s="518"/>
      <c r="G31" s="518"/>
      <c r="H31" s="518"/>
      <c r="I31" s="518"/>
    </row>
    <row r="32" spans="1:9" ht="15" customHeight="1">
      <c r="A32" s="517" t="s">
        <v>496</v>
      </c>
      <c r="B32" s="517"/>
      <c r="C32" s="517"/>
      <c r="D32" s="518">
        <f t="shared" ref="D32:I32" si="2">D33</f>
        <v>832</v>
      </c>
      <c r="E32" s="518">
        <f t="shared" si="2"/>
        <v>0</v>
      </c>
      <c r="F32" s="518">
        <f t="shared" si="2"/>
        <v>0</v>
      </c>
      <c r="G32" s="518">
        <f t="shared" si="2"/>
        <v>0</v>
      </c>
      <c r="H32" s="518">
        <f t="shared" si="2"/>
        <v>0</v>
      </c>
      <c r="I32" s="518">
        <f t="shared" si="2"/>
        <v>0</v>
      </c>
    </row>
    <row r="33" spans="1:9" ht="15" customHeight="1">
      <c r="A33" s="519" t="s">
        <v>497</v>
      </c>
      <c r="B33" s="519"/>
      <c r="C33" s="519"/>
      <c r="D33" s="511">
        <v>832</v>
      </c>
      <c r="E33" s="511">
        <v>0</v>
      </c>
      <c r="F33" s="511">
        <v>0</v>
      </c>
      <c r="G33" s="511">
        <v>0</v>
      </c>
      <c r="H33" s="511">
        <v>0</v>
      </c>
      <c r="I33" s="511">
        <v>0</v>
      </c>
    </row>
    <row r="34" spans="1:9" ht="15" customHeight="1">
      <c r="A34" s="519"/>
      <c r="B34" s="519"/>
      <c r="C34" s="519"/>
      <c r="D34" s="522"/>
      <c r="E34" s="522"/>
      <c r="F34" s="522"/>
      <c r="G34" s="522"/>
      <c r="H34" s="522"/>
      <c r="I34" s="522"/>
    </row>
    <row r="35" spans="1:9" ht="15" customHeight="1">
      <c r="A35" s="517" t="s">
        <v>498</v>
      </c>
      <c r="B35" s="517"/>
      <c r="C35" s="517"/>
      <c r="D35" s="518">
        <f t="shared" ref="D35:I35" si="3">D10+D25+D32</f>
        <v>132119325</v>
      </c>
      <c r="E35" s="518">
        <f t="shared" si="3"/>
        <v>96682233</v>
      </c>
      <c r="F35" s="518">
        <f t="shared" si="3"/>
        <v>231252994</v>
      </c>
      <c r="G35" s="518">
        <f t="shared" si="3"/>
        <v>254378291</v>
      </c>
      <c r="H35" s="518">
        <f t="shared" si="3"/>
        <v>267097205</v>
      </c>
      <c r="I35" s="518">
        <f t="shared" si="3"/>
        <v>293806925</v>
      </c>
    </row>
    <row r="36" spans="1:9" ht="15" customHeight="1">
      <c r="A36" s="519"/>
      <c r="B36" s="519"/>
      <c r="C36" s="519"/>
      <c r="D36" s="518"/>
      <c r="E36" s="518"/>
      <c r="F36" s="518"/>
      <c r="G36" s="518"/>
      <c r="H36" s="518"/>
      <c r="I36" s="518"/>
    </row>
    <row r="37" spans="1:9" ht="15" customHeight="1">
      <c r="A37" s="517" t="s">
        <v>499</v>
      </c>
      <c r="B37" s="517"/>
      <c r="C37" s="517"/>
      <c r="D37" s="518"/>
      <c r="E37" s="518"/>
      <c r="F37" s="518"/>
      <c r="G37" s="518"/>
      <c r="H37" s="518"/>
      <c r="I37" s="518"/>
    </row>
    <row r="38" spans="1:9" ht="21.75" customHeight="1">
      <c r="A38" s="519" t="s">
        <v>500</v>
      </c>
      <c r="B38" s="519"/>
      <c r="C38" s="519"/>
      <c r="D38" s="511">
        <v>0</v>
      </c>
      <c r="E38" s="511">
        <v>0</v>
      </c>
      <c r="F38" s="511">
        <v>0</v>
      </c>
      <c r="G38" s="511">
        <v>0</v>
      </c>
      <c r="H38" s="511">
        <v>0</v>
      </c>
      <c r="I38" s="511">
        <v>0</v>
      </c>
    </row>
    <row r="39" spans="1:9" ht="21.75" customHeight="1">
      <c r="A39" s="519" t="s">
        <v>501</v>
      </c>
      <c r="B39" s="519"/>
      <c r="C39" s="519"/>
      <c r="D39" s="511">
        <v>0</v>
      </c>
      <c r="E39" s="511">
        <v>0</v>
      </c>
      <c r="F39" s="511">
        <v>0</v>
      </c>
      <c r="G39" s="511">
        <v>0</v>
      </c>
      <c r="H39" s="511">
        <v>0</v>
      </c>
      <c r="I39" s="511">
        <v>0</v>
      </c>
    </row>
    <row r="40" spans="1:9" ht="15" customHeight="1">
      <c r="A40" s="517" t="s">
        <v>502</v>
      </c>
      <c r="B40" s="517"/>
      <c r="C40" s="517"/>
      <c r="D40" s="518">
        <v>0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</row>
    <row r="41" spans="1:9" ht="15" customHeight="1">
      <c r="A41" s="523"/>
      <c r="B41" s="524"/>
      <c r="C41" s="525"/>
      <c r="D41" s="526"/>
      <c r="E41" s="526"/>
      <c r="F41" s="526"/>
      <c r="G41" s="526"/>
      <c r="H41" s="526"/>
      <c r="I41" s="526"/>
    </row>
    <row r="42" spans="1:9" ht="12" customHeight="1">
      <c r="A42" s="527" t="s">
        <v>503</v>
      </c>
      <c r="B42" s="528"/>
      <c r="C42" s="528"/>
      <c r="D42" s="529"/>
      <c r="E42" s="529"/>
      <c r="F42" s="529"/>
      <c r="G42" s="529"/>
      <c r="H42" s="529"/>
      <c r="I42" s="529"/>
    </row>
  </sheetData>
  <sheetProtection selectLockedCells="1"/>
  <mergeCells count="41">
    <mergeCell ref="A40:C40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0:C30"/>
    <mergeCell ref="A32:C32"/>
    <mergeCell ref="A33:C33"/>
    <mergeCell ref="A20:C20"/>
    <mergeCell ref="A21:C21"/>
    <mergeCell ref="A22:C22"/>
    <mergeCell ref="A23:C23"/>
    <mergeCell ref="A25:C25"/>
    <mergeCell ref="A26:C26"/>
    <mergeCell ref="A14:C14"/>
    <mergeCell ref="A15:C15"/>
    <mergeCell ref="A16:C16"/>
    <mergeCell ref="A17:C17"/>
    <mergeCell ref="A18:C18"/>
    <mergeCell ref="A19:C19"/>
    <mergeCell ref="H7:H9"/>
    <mergeCell ref="I7:I9"/>
    <mergeCell ref="A10:C10"/>
    <mergeCell ref="A11:C11"/>
    <mergeCell ref="A12:C12"/>
    <mergeCell ref="A13:C13"/>
    <mergeCell ref="A1:I1"/>
    <mergeCell ref="B2:I2"/>
    <mergeCell ref="A3:I3"/>
    <mergeCell ref="A4:I4"/>
    <mergeCell ref="A5:I5"/>
    <mergeCell ref="A7:C9"/>
    <mergeCell ref="D7:D9"/>
    <mergeCell ref="E7:E9"/>
    <mergeCell ref="F7:F9"/>
    <mergeCell ref="G7:G9"/>
  </mergeCells>
  <printOptions horizontalCentered="1"/>
  <pageMargins left="0.78740157480314965" right="0.19685039370078741" top="0.59055118110236227" bottom="0.19685039370078741" header="0" footer="0"/>
  <pageSetup scale="74" orientation="landscape" horizontalDpi="300" verticalDpi="300" r:id="rId1"/>
  <headerFooter>
    <oddFooter xml:space="preserve">&amp;C&amp;K00-049LDF /7.a&amp;K01+000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Normal="100" zoomScaleSheetLayoutView="100" workbookViewId="0">
      <selection activeCell="F23" sqref="F23"/>
    </sheetView>
  </sheetViews>
  <sheetFormatPr baseColWidth="10" defaultRowHeight="15"/>
  <cols>
    <col min="1" max="1" width="4.5703125" style="551" customWidth="1"/>
    <col min="2" max="2" width="57.28515625" style="551" customWidth="1"/>
    <col min="3" max="3" width="16.7109375" style="551" bestFit="1" customWidth="1"/>
    <col min="4" max="4" width="16" style="551" bestFit="1" customWidth="1"/>
    <col min="5" max="5" width="16.5703125" style="551" bestFit="1" customWidth="1"/>
    <col min="6" max="6" width="16" style="551" bestFit="1" customWidth="1"/>
    <col min="7" max="7" width="15.85546875" style="551" bestFit="1" customWidth="1"/>
    <col min="8" max="8" width="16.5703125" style="551" bestFit="1" customWidth="1"/>
    <col min="9" max="256" width="11.42578125" style="531"/>
    <col min="257" max="257" width="4.5703125" style="531" customWidth="1"/>
    <col min="258" max="258" width="57.28515625" style="531" customWidth="1"/>
    <col min="259" max="259" width="16.7109375" style="531" bestFit="1" customWidth="1"/>
    <col min="260" max="260" width="16" style="531" bestFit="1" customWidth="1"/>
    <col min="261" max="261" width="16.5703125" style="531" bestFit="1" customWidth="1"/>
    <col min="262" max="262" width="16" style="531" bestFit="1" customWidth="1"/>
    <col min="263" max="263" width="15.85546875" style="531" bestFit="1" customWidth="1"/>
    <col min="264" max="264" width="16.5703125" style="531" bestFit="1" customWidth="1"/>
    <col min="265" max="512" width="11.42578125" style="531"/>
    <col min="513" max="513" width="4.5703125" style="531" customWidth="1"/>
    <col min="514" max="514" width="57.28515625" style="531" customWidth="1"/>
    <col min="515" max="515" width="16.7109375" style="531" bestFit="1" customWidth="1"/>
    <col min="516" max="516" width="16" style="531" bestFit="1" customWidth="1"/>
    <col min="517" max="517" width="16.5703125" style="531" bestFit="1" customWidth="1"/>
    <col min="518" max="518" width="16" style="531" bestFit="1" customWidth="1"/>
    <col min="519" max="519" width="15.85546875" style="531" bestFit="1" customWidth="1"/>
    <col min="520" max="520" width="16.5703125" style="531" bestFit="1" customWidth="1"/>
    <col min="521" max="768" width="11.42578125" style="531"/>
    <col min="769" max="769" width="4.5703125" style="531" customWidth="1"/>
    <col min="770" max="770" width="57.28515625" style="531" customWidth="1"/>
    <col min="771" max="771" width="16.7109375" style="531" bestFit="1" customWidth="1"/>
    <col min="772" max="772" width="16" style="531" bestFit="1" customWidth="1"/>
    <col min="773" max="773" width="16.5703125" style="531" bestFit="1" customWidth="1"/>
    <col min="774" max="774" width="16" style="531" bestFit="1" customWidth="1"/>
    <col min="775" max="775" width="15.85546875" style="531" bestFit="1" customWidth="1"/>
    <col min="776" max="776" width="16.5703125" style="531" bestFit="1" customWidth="1"/>
    <col min="777" max="1024" width="11.42578125" style="531"/>
    <col min="1025" max="1025" width="4.5703125" style="531" customWidth="1"/>
    <col min="1026" max="1026" width="57.28515625" style="531" customWidth="1"/>
    <col min="1027" max="1027" width="16.7109375" style="531" bestFit="1" customWidth="1"/>
    <col min="1028" max="1028" width="16" style="531" bestFit="1" customWidth="1"/>
    <col min="1029" max="1029" width="16.5703125" style="531" bestFit="1" customWidth="1"/>
    <col min="1030" max="1030" width="16" style="531" bestFit="1" customWidth="1"/>
    <col min="1031" max="1031" width="15.85546875" style="531" bestFit="1" customWidth="1"/>
    <col min="1032" max="1032" width="16.5703125" style="531" bestFit="1" customWidth="1"/>
    <col min="1033" max="1280" width="11.42578125" style="531"/>
    <col min="1281" max="1281" width="4.5703125" style="531" customWidth="1"/>
    <col min="1282" max="1282" width="57.28515625" style="531" customWidth="1"/>
    <col min="1283" max="1283" width="16.7109375" style="531" bestFit="1" customWidth="1"/>
    <col min="1284" max="1284" width="16" style="531" bestFit="1" customWidth="1"/>
    <col min="1285" max="1285" width="16.5703125" style="531" bestFit="1" customWidth="1"/>
    <col min="1286" max="1286" width="16" style="531" bestFit="1" customWidth="1"/>
    <col min="1287" max="1287" width="15.85546875" style="531" bestFit="1" customWidth="1"/>
    <col min="1288" max="1288" width="16.5703125" style="531" bestFit="1" customWidth="1"/>
    <col min="1289" max="1536" width="11.42578125" style="531"/>
    <col min="1537" max="1537" width="4.5703125" style="531" customWidth="1"/>
    <col min="1538" max="1538" width="57.28515625" style="531" customWidth="1"/>
    <col min="1539" max="1539" width="16.7109375" style="531" bestFit="1" customWidth="1"/>
    <col min="1540" max="1540" width="16" style="531" bestFit="1" customWidth="1"/>
    <col min="1541" max="1541" width="16.5703125" style="531" bestFit="1" customWidth="1"/>
    <col min="1542" max="1542" width="16" style="531" bestFit="1" customWidth="1"/>
    <col min="1543" max="1543" width="15.85546875" style="531" bestFit="1" customWidth="1"/>
    <col min="1544" max="1544" width="16.5703125" style="531" bestFit="1" customWidth="1"/>
    <col min="1545" max="1792" width="11.42578125" style="531"/>
    <col min="1793" max="1793" width="4.5703125" style="531" customWidth="1"/>
    <col min="1794" max="1794" width="57.28515625" style="531" customWidth="1"/>
    <col min="1795" max="1795" width="16.7109375" style="531" bestFit="1" customWidth="1"/>
    <col min="1796" max="1796" width="16" style="531" bestFit="1" customWidth="1"/>
    <col min="1797" max="1797" width="16.5703125" style="531" bestFit="1" customWidth="1"/>
    <col min="1798" max="1798" width="16" style="531" bestFit="1" customWidth="1"/>
    <col min="1799" max="1799" width="15.85546875" style="531" bestFit="1" customWidth="1"/>
    <col min="1800" max="1800" width="16.5703125" style="531" bestFit="1" customWidth="1"/>
    <col min="1801" max="2048" width="11.42578125" style="531"/>
    <col min="2049" max="2049" width="4.5703125" style="531" customWidth="1"/>
    <col min="2050" max="2050" width="57.28515625" style="531" customWidth="1"/>
    <col min="2051" max="2051" width="16.7109375" style="531" bestFit="1" customWidth="1"/>
    <col min="2052" max="2052" width="16" style="531" bestFit="1" customWidth="1"/>
    <col min="2053" max="2053" width="16.5703125" style="531" bestFit="1" customWidth="1"/>
    <col min="2054" max="2054" width="16" style="531" bestFit="1" customWidth="1"/>
    <col min="2055" max="2055" width="15.85546875" style="531" bestFit="1" customWidth="1"/>
    <col min="2056" max="2056" width="16.5703125" style="531" bestFit="1" customWidth="1"/>
    <col min="2057" max="2304" width="11.42578125" style="531"/>
    <col min="2305" max="2305" width="4.5703125" style="531" customWidth="1"/>
    <col min="2306" max="2306" width="57.28515625" style="531" customWidth="1"/>
    <col min="2307" max="2307" width="16.7109375" style="531" bestFit="1" customWidth="1"/>
    <col min="2308" max="2308" width="16" style="531" bestFit="1" customWidth="1"/>
    <col min="2309" max="2309" width="16.5703125" style="531" bestFit="1" customWidth="1"/>
    <col min="2310" max="2310" width="16" style="531" bestFit="1" customWidth="1"/>
    <col min="2311" max="2311" width="15.85546875" style="531" bestFit="1" customWidth="1"/>
    <col min="2312" max="2312" width="16.5703125" style="531" bestFit="1" customWidth="1"/>
    <col min="2313" max="2560" width="11.42578125" style="531"/>
    <col min="2561" max="2561" width="4.5703125" style="531" customWidth="1"/>
    <col min="2562" max="2562" width="57.28515625" style="531" customWidth="1"/>
    <col min="2563" max="2563" width="16.7109375" style="531" bestFit="1" customWidth="1"/>
    <col min="2564" max="2564" width="16" style="531" bestFit="1" customWidth="1"/>
    <col min="2565" max="2565" width="16.5703125" style="531" bestFit="1" customWidth="1"/>
    <col min="2566" max="2566" width="16" style="531" bestFit="1" customWidth="1"/>
    <col min="2567" max="2567" width="15.85546875" style="531" bestFit="1" customWidth="1"/>
    <col min="2568" max="2568" width="16.5703125" style="531" bestFit="1" customWidth="1"/>
    <col min="2569" max="2816" width="11.42578125" style="531"/>
    <col min="2817" max="2817" width="4.5703125" style="531" customWidth="1"/>
    <col min="2818" max="2818" width="57.28515625" style="531" customWidth="1"/>
    <col min="2819" max="2819" width="16.7109375" style="531" bestFit="1" customWidth="1"/>
    <col min="2820" max="2820" width="16" style="531" bestFit="1" customWidth="1"/>
    <col min="2821" max="2821" width="16.5703125" style="531" bestFit="1" customWidth="1"/>
    <col min="2822" max="2822" width="16" style="531" bestFit="1" customWidth="1"/>
    <col min="2823" max="2823" width="15.85546875" style="531" bestFit="1" customWidth="1"/>
    <col min="2824" max="2824" width="16.5703125" style="531" bestFit="1" customWidth="1"/>
    <col min="2825" max="3072" width="11.42578125" style="531"/>
    <col min="3073" max="3073" width="4.5703125" style="531" customWidth="1"/>
    <col min="3074" max="3074" width="57.28515625" style="531" customWidth="1"/>
    <col min="3075" max="3075" width="16.7109375" style="531" bestFit="1" customWidth="1"/>
    <col min="3076" max="3076" width="16" style="531" bestFit="1" customWidth="1"/>
    <col min="3077" max="3077" width="16.5703125" style="531" bestFit="1" customWidth="1"/>
    <col min="3078" max="3078" width="16" style="531" bestFit="1" customWidth="1"/>
    <col min="3079" max="3079" width="15.85546875" style="531" bestFit="1" customWidth="1"/>
    <col min="3080" max="3080" width="16.5703125" style="531" bestFit="1" customWidth="1"/>
    <col min="3081" max="3328" width="11.42578125" style="531"/>
    <col min="3329" max="3329" width="4.5703125" style="531" customWidth="1"/>
    <col min="3330" max="3330" width="57.28515625" style="531" customWidth="1"/>
    <col min="3331" max="3331" width="16.7109375" style="531" bestFit="1" customWidth="1"/>
    <col min="3332" max="3332" width="16" style="531" bestFit="1" customWidth="1"/>
    <col min="3333" max="3333" width="16.5703125" style="531" bestFit="1" customWidth="1"/>
    <col min="3334" max="3334" width="16" style="531" bestFit="1" customWidth="1"/>
    <col min="3335" max="3335" width="15.85546875" style="531" bestFit="1" customWidth="1"/>
    <col min="3336" max="3336" width="16.5703125" style="531" bestFit="1" customWidth="1"/>
    <col min="3337" max="3584" width="11.42578125" style="531"/>
    <col min="3585" max="3585" width="4.5703125" style="531" customWidth="1"/>
    <col min="3586" max="3586" width="57.28515625" style="531" customWidth="1"/>
    <col min="3587" max="3587" width="16.7109375" style="531" bestFit="1" customWidth="1"/>
    <col min="3588" max="3588" width="16" style="531" bestFit="1" customWidth="1"/>
    <col min="3589" max="3589" width="16.5703125" style="531" bestFit="1" customWidth="1"/>
    <col min="3590" max="3590" width="16" style="531" bestFit="1" customWidth="1"/>
    <col min="3591" max="3591" width="15.85546875" style="531" bestFit="1" customWidth="1"/>
    <col min="3592" max="3592" width="16.5703125" style="531" bestFit="1" customWidth="1"/>
    <col min="3593" max="3840" width="11.42578125" style="531"/>
    <col min="3841" max="3841" width="4.5703125" style="531" customWidth="1"/>
    <col min="3842" max="3842" width="57.28515625" style="531" customWidth="1"/>
    <col min="3843" max="3843" width="16.7109375" style="531" bestFit="1" customWidth="1"/>
    <col min="3844" max="3844" width="16" style="531" bestFit="1" customWidth="1"/>
    <col min="3845" max="3845" width="16.5703125" style="531" bestFit="1" customWidth="1"/>
    <col min="3846" max="3846" width="16" style="531" bestFit="1" customWidth="1"/>
    <col min="3847" max="3847" width="15.85546875" style="531" bestFit="1" customWidth="1"/>
    <col min="3848" max="3848" width="16.5703125" style="531" bestFit="1" customWidth="1"/>
    <col min="3849" max="4096" width="11.42578125" style="531"/>
    <col min="4097" max="4097" width="4.5703125" style="531" customWidth="1"/>
    <col min="4098" max="4098" width="57.28515625" style="531" customWidth="1"/>
    <col min="4099" max="4099" width="16.7109375" style="531" bestFit="1" customWidth="1"/>
    <col min="4100" max="4100" width="16" style="531" bestFit="1" customWidth="1"/>
    <col min="4101" max="4101" width="16.5703125" style="531" bestFit="1" customWidth="1"/>
    <col min="4102" max="4102" width="16" style="531" bestFit="1" customWidth="1"/>
    <col min="4103" max="4103" width="15.85546875" style="531" bestFit="1" customWidth="1"/>
    <col min="4104" max="4104" width="16.5703125" style="531" bestFit="1" customWidth="1"/>
    <col min="4105" max="4352" width="11.42578125" style="531"/>
    <col min="4353" max="4353" width="4.5703125" style="531" customWidth="1"/>
    <col min="4354" max="4354" width="57.28515625" style="531" customWidth="1"/>
    <col min="4355" max="4355" width="16.7109375" style="531" bestFit="1" customWidth="1"/>
    <col min="4356" max="4356" width="16" style="531" bestFit="1" customWidth="1"/>
    <col min="4357" max="4357" width="16.5703125" style="531" bestFit="1" customWidth="1"/>
    <col min="4358" max="4358" width="16" style="531" bestFit="1" customWidth="1"/>
    <col min="4359" max="4359" width="15.85546875" style="531" bestFit="1" customWidth="1"/>
    <col min="4360" max="4360" width="16.5703125" style="531" bestFit="1" customWidth="1"/>
    <col min="4361" max="4608" width="11.42578125" style="531"/>
    <col min="4609" max="4609" width="4.5703125" style="531" customWidth="1"/>
    <col min="4610" max="4610" width="57.28515625" style="531" customWidth="1"/>
    <col min="4611" max="4611" width="16.7109375" style="531" bestFit="1" customWidth="1"/>
    <col min="4612" max="4612" width="16" style="531" bestFit="1" customWidth="1"/>
    <col min="4613" max="4613" width="16.5703125" style="531" bestFit="1" customWidth="1"/>
    <col min="4614" max="4614" width="16" style="531" bestFit="1" customWidth="1"/>
    <col min="4615" max="4615" width="15.85546875" style="531" bestFit="1" customWidth="1"/>
    <col min="4616" max="4616" width="16.5703125" style="531" bestFit="1" customWidth="1"/>
    <col min="4617" max="4864" width="11.42578125" style="531"/>
    <col min="4865" max="4865" width="4.5703125" style="531" customWidth="1"/>
    <col min="4866" max="4866" width="57.28515625" style="531" customWidth="1"/>
    <col min="4867" max="4867" width="16.7109375" style="531" bestFit="1" customWidth="1"/>
    <col min="4868" max="4868" width="16" style="531" bestFit="1" customWidth="1"/>
    <col min="4869" max="4869" width="16.5703125" style="531" bestFit="1" customWidth="1"/>
    <col min="4870" max="4870" width="16" style="531" bestFit="1" customWidth="1"/>
    <col min="4871" max="4871" width="15.85546875" style="531" bestFit="1" customWidth="1"/>
    <col min="4872" max="4872" width="16.5703125" style="531" bestFit="1" customWidth="1"/>
    <col min="4873" max="5120" width="11.42578125" style="531"/>
    <col min="5121" max="5121" width="4.5703125" style="531" customWidth="1"/>
    <col min="5122" max="5122" width="57.28515625" style="531" customWidth="1"/>
    <col min="5123" max="5123" width="16.7109375" style="531" bestFit="1" customWidth="1"/>
    <col min="5124" max="5124" width="16" style="531" bestFit="1" customWidth="1"/>
    <col min="5125" max="5125" width="16.5703125" style="531" bestFit="1" customWidth="1"/>
    <col min="5126" max="5126" width="16" style="531" bestFit="1" customWidth="1"/>
    <col min="5127" max="5127" width="15.85546875" style="531" bestFit="1" customWidth="1"/>
    <col min="5128" max="5128" width="16.5703125" style="531" bestFit="1" customWidth="1"/>
    <col min="5129" max="5376" width="11.42578125" style="531"/>
    <col min="5377" max="5377" width="4.5703125" style="531" customWidth="1"/>
    <col min="5378" max="5378" width="57.28515625" style="531" customWidth="1"/>
    <col min="5379" max="5379" width="16.7109375" style="531" bestFit="1" customWidth="1"/>
    <col min="5380" max="5380" width="16" style="531" bestFit="1" customWidth="1"/>
    <col min="5381" max="5381" width="16.5703125" style="531" bestFit="1" customWidth="1"/>
    <col min="5382" max="5382" width="16" style="531" bestFit="1" customWidth="1"/>
    <col min="5383" max="5383" width="15.85546875" style="531" bestFit="1" customWidth="1"/>
    <col min="5384" max="5384" width="16.5703125" style="531" bestFit="1" customWidth="1"/>
    <col min="5385" max="5632" width="11.42578125" style="531"/>
    <col min="5633" max="5633" width="4.5703125" style="531" customWidth="1"/>
    <col min="5634" max="5634" width="57.28515625" style="531" customWidth="1"/>
    <col min="5635" max="5635" width="16.7109375" style="531" bestFit="1" customWidth="1"/>
    <col min="5636" max="5636" width="16" style="531" bestFit="1" customWidth="1"/>
    <col min="5637" max="5637" width="16.5703125" style="531" bestFit="1" customWidth="1"/>
    <col min="5638" max="5638" width="16" style="531" bestFit="1" customWidth="1"/>
    <col min="5639" max="5639" width="15.85546875" style="531" bestFit="1" customWidth="1"/>
    <col min="5640" max="5640" width="16.5703125" style="531" bestFit="1" customWidth="1"/>
    <col min="5641" max="5888" width="11.42578125" style="531"/>
    <col min="5889" max="5889" width="4.5703125" style="531" customWidth="1"/>
    <col min="5890" max="5890" width="57.28515625" style="531" customWidth="1"/>
    <col min="5891" max="5891" width="16.7109375" style="531" bestFit="1" customWidth="1"/>
    <col min="5892" max="5892" width="16" style="531" bestFit="1" customWidth="1"/>
    <col min="5893" max="5893" width="16.5703125" style="531" bestFit="1" customWidth="1"/>
    <col min="5894" max="5894" width="16" style="531" bestFit="1" customWidth="1"/>
    <col min="5895" max="5895" width="15.85546875" style="531" bestFit="1" customWidth="1"/>
    <col min="5896" max="5896" width="16.5703125" style="531" bestFit="1" customWidth="1"/>
    <col min="5897" max="6144" width="11.42578125" style="531"/>
    <col min="6145" max="6145" width="4.5703125" style="531" customWidth="1"/>
    <col min="6146" max="6146" width="57.28515625" style="531" customWidth="1"/>
    <col min="6147" max="6147" width="16.7109375" style="531" bestFit="1" customWidth="1"/>
    <col min="6148" max="6148" width="16" style="531" bestFit="1" customWidth="1"/>
    <col min="6149" max="6149" width="16.5703125" style="531" bestFit="1" customWidth="1"/>
    <col min="6150" max="6150" width="16" style="531" bestFit="1" customWidth="1"/>
    <col min="6151" max="6151" width="15.85546875" style="531" bestFit="1" customWidth="1"/>
    <col min="6152" max="6152" width="16.5703125" style="531" bestFit="1" customWidth="1"/>
    <col min="6153" max="6400" width="11.42578125" style="531"/>
    <col min="6401" max="6401" width="4.5703125" style="531" customWidth="1"/>
    <col min="6402" max="6402" width="57.28515625" style="531" customWidth="1"/>
    <col min="6403" max="6403" width="16.7109375" style="531" bestFit="1" customWidth="1"/>
    <col min="6404" max="6404" width="16" style="531" bestFit="1" customWidth="1"/>
    <col min="6405" max="6405" width="16.5703125" style="531" bestFit="1" customWidth="1"/>
    <col min="6406" max="6406" width="16" style="531" bestFit="1" customWidth="1"/>
    <col min="6407" max="6407" width="15.85546875" style="531" bestFit="1" customWidth="1"/>
    <col min="6408" max="6408" width="16.5703125" style="531" bestFit="1" customWidth="1"/>
    <col min="6409" max="6656" width="11.42578125" style="531"/>
    <col min="6657" max="6657" width="4.5703125" style="531" customWidth="1"/>
    <col min="6658" max="6658" width="57.28515625" style="531" customWidth="1"/>
    <col min="6659" max="6659" width="16.7109375" style="531" bestFit="1" customWidth="1"/>
    <col min="6660" max="6660" width="16" style="531" bestFit="1" customWidth="1"/>
    <col min="6661" max="6661" width="16.5703125" style="531" bestFit="1" customWidth="1"/>
    <col min="6662" max="6662" width="16" style="531" bestFit="1" customWidth="1"/>
    <col min="6663" max="6663" width="15.85546875" style="531" bestFit="1" customWidth="1"/>
    <col min="6664" max="6664" width="16.5703125" style="531" bestFit="1" customWidth="1"/>
    <col min="6665" max="6912" width="11.42578125" style="531"/>
    <col min="6913" max="6913" width="4.5703125" style="531" customWidth="1"/>
    <col min="6914" max="6914" width="57.28515625" style="531" customWidth="1"/>
    <col min="6915" max="6915" width="16.7109375" style="531" bestFit="1" customWidth="1"/>
    <col min="6916" max="6916" width="16" style="531" bestFit="1" customWidth="1"/>
    <col min="6917" max="6917" width="16.5703125" style="531" bestFit="1" customWidth="1"/>
    <col min="6918" max="6918" width="16" style="531" bestFit="1" customWidth="1"/>
    <col min="6919" max="6919" width="15.85546875" style="531" bestFit="1" customWidth="1"/>
    <col min="6920" max="6920" width="16.5703125" style="531" bestFit="1" customWidth="1"/>
    <col min="6921" max="7168" width="11.42578125" style="531"/>
    <col min="7169" max="7169" width="4.5703125" style="531" customWidth="1"/>
    <col min="7170" max="7170" width="57.28515625" style="531" customWidth="1"/>
    <col min="7171" max="7171" width="16.7109375" style="531" bestFit="1" customWidth="1"/>
    <col min="7172" max="7172" width="16" style="531" bestFit="1" customWidth="1"/>
    <col min="7173" max="7173" width="16.5703125" style="531" bestFit="1" customWidth="1"/>
    <col min="7174" max="7174" width="16" style="531" bestFit="1" customWidth="1"/>
    <col min="7175" max="7175" width="15.85546875" style="531" bestFit="1" customWidth="1"/>
    <col min="7176" max="7176" width="16.5703125" style="531" bestFit="1" customWidth="1"/>
    <col min="7177" max="7424" width="11.42578125" style="531"/>
    <col min="7425" max="7425" width="4.5703125" style="531" customWidth="1"/>
    <col min="7426" max="7426" width="57.28515625" style="531" customWidth="1"/>
    <col min="7427" max="7427" width="16.7109375" style="531" bestFit="1" customWidth="1"/>
    <col min="7428" max="7428" width="16" style="531" bestFit="1" customWidth="1"/>
    <col min="7429" max="7429" width="16.5703125" style="531" bestFit="1" customWidth="1"/>
    <col min="7430" max="7430" width="16" style="531" bestFit="1" customWidth="1"/>
    <col min="7431" max="7431" width="15.85546875" style="531" bestFit="1" customWidth="1"/>
    <col min="7432" max="7432" width="16.5703125" style="531" bestFit="1" customWidth="1"/>
    <col min="7433" max="7680" width="11.42578125" style="531"/>
    <col min="7681" max="7681" width="4.5703125" style="531" customWidth="1"/>
    <col min="7682" max="7682" width="57.28515625" style="531" customWidth="1"/>
    <col min="7683" max="7683" width="16.7109375" style="531" bestFit="1" customWidth="1"/>
    <col min="7684" max="7684" width="16" style="531" bestFit="1" customWidth="1"/>
    <col min="7685" max="7685" width="16.5703125" style="531" bestFit="1" customWidth="1"/>
    <col min="7686" max="7686" width="16" style="531" bestFit="1" customWidth="1"/>
    <col min="7687" max="7687" width="15.85546875" style="531" bestFit="1" customWidth="1"/>
    <col min="7688" max="7688" width="16.5703125" style="531" bestFit="1" customWidth="1"/>
    <col min="7689" max="7936" width="11.42578125" style="531"/>
    <col min="7937" max="7937" width="4.5703125" style="531" customWidth="1"/>
    <col min="7938" max="7938" width="57.28515625" style="531" customWidth="1"/>
    <col min="7939" max="7939" width="16.7109375" style="531" bestFit="1" customWidth="1"/>
    <col min="7940" max="7940" width="16" style="531" bestFit="1" customWidth="1"/>
    <col min="7941" max="7941" width="16.5703125" style="531" bestFit="1" customWidth="1"/>
    <col min="7942" max="7942" width="16" style="531" bestFit="1" customWidth="1"/>
    <col min="7943" max="7943" width="15.85546875" style="531" bestFit="1" customWidth="1"/>
    <col min="7944" max="7944" width="16.5703125" style="531" bestFit="1" customWidth="1"/>
    <col min="7945" max="8192" width="11.42578125" style="531"/>
    <col min="8193" max="8193" width="4.5703125" style="531" customWidth="1"/>
    <col min="8194" max="8194" width="57.28515625" style="531" customWidth="1"/>
    <col min="8195" max="8195" width="16.7109375" style="531" bestFit="1" customWidth="1"/>
    <col min="8196" max="8196" width="16" style="531" bestFit="1" customWidth="1"/>
    <col min="8197" max="8197" width="16.5703125" style="531" bestFit="1" customWidth="1"/>
    <col min="8198" max="8198" width="16" style="531" bestFit="1" customWidth="1"/>
    <col min="8199" max="8199" width="15.85546875" style="531" bestFit="1" customWidth="1"/>
    <col min="8200" max="8200" width="16.5703125" style="531" bestFit="1" customWidth="1"/>
    <col min="8201" max="8448" width="11.42578125" style="531"/>
    <col min="8449" max="8449" width="4.5703125" style="531" customWidth="1"/>
    <col min="8450" max="8450" width="57.28515625" style="531" customWidth="1"/>
    <col min="8451" max="8451" width="16.7109375" style="531" bestFit="1" customWidth="1"/>
    <col min="8452" max="8452" width="16" style="531" bestFit="1" customWidth="1"/>
    <col min="8453" max="8453" width="16.5703125" style="531" bestFit="1" customWidth="1"/>
    <col min="8454" max="8454" width="16" style="531" bestFit="1" customWidth="1"/>
    <col min="8455" max="8455" width="15.85546875" style="531" bestFit="1" customWidth="1"/>
    <col min="8456" max="8456" width="16.5703125" style="531" bestFit="1" customWidth="1"/>
    <col min="8457" max="8704" width="11.42578125" style="531"/>
    <col min="8705" max="8705" width="4.5703125" style="531" customWidth="1"/>
    <col min="8706" max="8706" width="57.28515625" style="531" customWidth="1"/>
    <col min="8707" max="8707" width="16.7109375" style="531" bestFit="1" customWidth="1"/>
    <col min="8708" max="8708" width="16" style="531" bestFit="1" customWidth="1"/>
    <col min="8709" max="8709" width="16.5703125" style="531" bestFit="1" customWidth="1"/>
    <col min="8710" max="8710" width="16" style="531" bestFit="1" customWidth="1"/>
    <col min="8711" max="8711" width="15.85546875" style="531" bestFit="1" customWidth="1"/>
    <col min="8712" max="8712" width="16.5703125" style="531" bestFit="1" customWidth="1"/>
    <col min="8713" max="8960" width="11.42578125" style="531"/>
    <col min="8961" max="8961" width="4.5703125" style="531" customWidth="1"/>
    <col min="8962" max="8962" width="57.28515625" style="531" customWidth="1"/>
    <col min="8963" max="8963" width="16.7109375" style="531" bestFit="1" customWidth="1"/>
    <col min="8964" max="8964" width="16" style="531" bestFit="1" customWidth="1"/>
    <col min="8965" max="8965" width="16.5703125" style="531" bestFit="1" customWidth="1"/>
    <col min="8966" max="8966" width="16" style="531" bestFit="1" customWidth="1"/>
    <col min="8967" max="8967" width="15.85546875" style="531" bestFit="1" customWidth="1"/>
    <col min="8968" max="8968" width="16.5703125" style="531" bestFit="1" customWidth="1"/>
    <col min="8969" max="9216" width="11.42578125" style="531"/>
    <col min="9217" max="9217" width="4.5703125" style="531" customWidth="1"/>
    <col min="9218" max="9218" width="57.28515625" style="531" customWidth="1"/>
    <col min="9219" max="9219" width="16.7109375" style="531" bestFit="1" customWidth="1"/>
    <col min="9220" max="9220" width="16" style="531" bestFit="1" customWidth="1"/>
    <col min="9221" max="9221" width="16.5703125" style="531" bestFit="1" customWidth="1"/>
    <col min="9222" max="9222" width="16" style="531" bestFit="1" customWidth="1"/>
    <col min="9223" max="9223" width="15.85546875" style="531" bestFit="1" customWidth="1"/>
    <col min="9224" max="9224" width="16.5703125" style="531" bestFit="1" customWidth="1"/>
    <col min="9225" max="9472" width="11.42578125" style="531"/>
    <col min="9473" max="9473" width="4.5703125" style="531" customWidth="1"/>
    <col min="9474" max="9474" width="57.28515625" style="531" customWidth="1"/>
    <col min="9475" max="9475" width="16.7109375" style="531" bestFit="1" customWidth="1"/>
    <col min="9476" max="9476" width="16" style="531" bestFit="1" customWidth="1"/>
    <col min="9477" max="9477" width="16.5703125" style="531" bestFit="1" customWidth="1"/>
    <col min="9478" max="9478" width="16" style="531" bestFit="1" customWidth="1"/>
    <col min="9479" max="9479" width="15.85546875" style="531" bestFit="1" customWidth="1"/>
    <col min="9480" max="9480" width="16.5703125" style="531" bestFit="1" customWidth="1"/>
    <col min="9481" max="9728" width="11.42578125" style="531"/>
    <col min="9729" max="9729" width="4.5703125" style="531" customWidth="1"/>
    <col min="9730" max="9730" width="57.28515625" style="531" customWidth="1"/>
    <col min="9731" max="9731" width="16.7109375" style="531" bestFit="1" customWidth="1"/>
    <col min="9732" max="9732" width="16" style="531" bestFit="1" customWidth="1"/>
    <col min="9733" max="9733" width="16.5703125" style="531" bestFit="1" customWidth="1"/>
    <col min="9734" max="9734" width="16" style="531" bestFit="1" customWidth="1"/>
    <col min="9735" max="9735" width="15.85546875" style="531" bestFit="1" customWidth="1"/>
    <col min="9736" max="9736" width="16.5703125" style="531" bestFit="1" customWidth="1"/>
    <col min="9737" max="9984" width="11.42578125" style="531"/>
    <col min="9985" max="9985" width="4.5703125" style="531" customWidth="1"/>
    <col min="9986" max="9986" width="57.28515625" style="531" customWidth="1"/>
    <col min="9987" max="9987" width="16.7109375" style="531" bestFit="1" customWidth="1"/>
    <col min="9988" max="9988" width="16" style="531" bestFit="1" customWidth="1"/>
    <col min="9989" max="9989" width="16.5703125" style="531" bestFit="1" customWidth="1"/>
    <col min="9990" max="9990" width="16" style="531" bestFit="1" customWidth="1"/>
    <col min="9991" max="9991" width="15.85546875" style="531" bestFit="1" customWidth="1"/>
    <col min="9992" max="9992" width="16.5703125" style="531" bestFit="1" customWidth="1"/>
    <col min="9993" max="10240" width="11.42578125" style="531"/>
    <col min="10241" max="10241" width="4.5703125" style="531" customWidth="1"/>
    <col min="10242" max="10242" width="57.28515625" style="531" customWidth="1"/>
    <col min="10243" max="10243" width="16.7109375" style="531" bestFit="1" customWidth="1"/>
    <col min="10244" max="10244" width="16" style="531" bestFit="1" customWidth="1"/>
    <col min="10245" max="10245" width="16.5703125" style="531" bestFit="1" customWidth="1"/>
    <col min="10246" max="10246" width="16" style="531" bestFit="1" customWidth="1"/>
    <col min="10247" max="10247" width="15.85546875" style="531" bestFit="1" customWidth="1"/>
    <col min="10248" max="10248" width="16.5703125" style="531" bestFit="1" customWidth="1"/>
    <col min="10249" max="10496" width="11.42578125" style="531"/>
    <col min="10497" max="10497" width="4.5703125" style="531" customWidth="1"/>
    <col min="10498" max="10498" width="57.28515625" style="531" customWidth="1"/>
    <col min="10499" max="10499" width="16.7109375" style="531" bestFit="1" customWidth="1"/>
    <col min="10500" max="10500" width="16" style="531" bestFit="1" customWidth="1"/>
    <col min="10501" max="10501" width="16.5703125" style="531" bestFit="1" customWidth="1"/>
    <col min="10502" max="10502" width="16" style="531" bestFit="1" customWidth="1"/>
    <col min="10503" max="10503" width="15.85546875" style="531" bestFit="1" customWidth="1"/>
    <col min="10504" max="10504" width="16.5703125" style="531" bestFit="1" customWidth="1"/>
    <col min="10505" max="10752" width="11.42578125" style="531"/>
    <col min="10753" max="10753" width="4.5703125" style="531" customWidth="1"/>
    <col min="10754" max="10754" width="57.28515625" style="531" customWidth="1"/>
    <col min="10755" max="10755" width="16.7109375" style="531" bestFit="1" customWidth="1"/>
    <col min="10756" max="10756" width="16" style="531" bestFit="1" customWidth="1"/>
    <col min="10757" max="10757" width="16.5703125" style="531" bestFit="1" customWidth="1"/>
    <col min="10758" max="10758" width="16" style="531" bestFit="1" customWidth="1"/>
    <col min="10759" max="10759" width="15.85546875" style="531" bestFit="1" customWidth="1"/>
    <col min="10760" max="10760" width="16.5703125" style="531" bestFit="1" customWidth="1"/>
    <col min="10761" max="11008" width="11.42578125" style="531"/>
    <col min="11009" max="11009" width="4.5703125" style="531" customWidth="1"/>
    <col min="11010" max="11010" width="57.28515625" style="531" customWidth="1"/>
    <col min="11011" max="11011" width="16.7109375" style="531" bestFit="1" customWidth="1"/>
    <col min="11012" max="11012" width="16" style="531" bestFit="1" customWidth="1"/>
    <col min="11013" max="11013" width="16.5703125" style="531" bestFit="1" customWidth="1"/>
    <col min="11014" max="11014" width="16" style="531" bestFit="1" customWidth="1"/>
    <col min="11015" max="11015" width="15.85546875" style="531" bestFit="1" customWidth="1"/>
    <col min="11016" max="11016" width="16.5703125" style="531" bestFit="1" customWidth="1"/>
    <col min="11017" max="11264" width="11.42578125" style="531"/>
    <col min="11265" max="11265" width="4.5703125" style="531" customWidth="1"/>
    <col min="11266" max="11266" width="57.28515625" style="531" customWidth="1"/>
    <col min="11267" max="11267" width="16.7109375" style="531" bestFit="1" customWidth="1"/>
    <col min="11268" max="11268" width="16" style="531" bestFit="1" customWidth="1"/>
    <col min="11269" max="11269" width="16.5703125" style="531" bestFit="1" customWidth="1"/>
    <col min="11270" max="11270" width="16" style="531" bestFit="1" customWidth="1"/>
    <col min="11271" max="11271" width="15.85546875" style="531" bestFit="1" customWidth="1"/>
    <col min="11272" max="11272" width="16.5703125" style="531" bestFit="1" customWidth="1"/>
    <col min="11273" max="11520" width="11.42578125" style="531"/>
    <col min="11521" max="11521" width="4.5703125" style="531" customWidth="1"/>
    <col min="11522" max="11522" width="57.28515625" style="531" customWidth="1"/>
    <col min="11523" max="11523" width="16.7109375" style="531" bestFit="1" customWidth="1"/>
    <col min="11524" max="11524" width="16" style="531" bestFit="1" customWidth="1"/>
    <col min="11525" max="11525" width="16.5703125" style="531" bestFit="1" customWidth="1"/>
    <col min="11526" max="11526" width="16" style="531" bestFit="1" customWidth="1"/>
    <col min="11527" max="11527" width="15.85546875" style="531" bestFit="1" customWidth="1"/>
    <col min="11528" max="11528" width="16.5703125" style="531" bestFit="1" customWidth="1"/>
    <col min="11529" max="11776" width="11.42578125" style="531"/>
    <col min="11777" max="11777" width="4.5703125" style="531" customWidth="1"/>
    <col min="11778" max="11778" width="57.28515625" style="531" customWidth="1"/>
    <col min="11779" max="11779" width="16.7109375" style="531" bestFit="1" customWidth="1"/>
    <col min="11780" max="11780" width="16" style="531" bestFit="1" customWidth="1"/>
    <col min="11781" max="11781" width="16.5703125" style="531" bestFit="1" customWidth="1"/>
    <col min="11782" max="11782" width="16" style="531" bestFit="1" customWidth="1"/>
    <col min="11783" max="11783" width="15.85546875" style="531" bestFit="1" customWidth="1"/>
    <col min="11784" max="11784" width="16.5703125" style="531" bestFit="1" customWidth="1"/>
    <col min="11785" max="12032" width="11.42578125" style="531"/>
    <col min="12033" max="12033" width="4.5703125" style="531" customWidth="1"/>
    <col min="12034" max="12034" width="57.28515625" style="531" customWidth="1"/>
    <col min="12035" max="12035" width="16.7109375" style="531" bestFit="1" customWidth="1"/>
    <col min="12036" max="12036" width="16" style="531" bestFit="1" customWidth="1"/>
    <col min="12037" max="12037" width="16.5703125" style="531" bestFit="1" customWidth="1"/>
    <col min="12038" max="12038" width="16" style="531" bestFit="1" customWidth="1"/>
    <col min="12039" max="12039" width="15.85546875" style="531" bestFit="1" customWidth="1"/>
    <col min="12040" max="12040" width="16.5703125" style="531" bestFit="1" customWidth="1"/>
    <col min="12041" max="12288" width="11.42578125" style="531"/>
    <col min="12289" max="12289" width="4.5703125" style="531" customWidth="1"/>
    <col min="12290" max="12290" width="57.28515625" style="531" customWidth="1"/>
    <col min="12291" max="12291" width="16.7109375" style="531" bestFit="1" customWidth="1"/>
    <col min="12292" max="12292" width="16" style="531" bestFit="1" customWidth="1"/>
    <col min="12293" max="12293" width="16.5703125" style="531" bestFit="1" customWidth="1"/>
    <col min="12294" max="12294" width="16" style="531" bestFit="1" customWidth="1"/>
    <col min="12295" max="12295" width="15.85546875" style="531" bestFit="1" customWidth="1"/>
    <col min="12296" max="12296" width="16.5703125" style="531" bestFit="1" customWidth="1"/>
    <col min="12297" max="12544" width="11.42578125" style="531"/>
    <col min="12545" max="12545" width="4.5703125" style="531" customWidth="1"/>
    <col min="12546" max="12546" width="57.28515625" style="531" customWidth="1"/>
    <col min="12547" max="12547" width="16.7109375" style="531" bestFit="1" customWidth="1"/>
    <col min="12548" max="12548" width="16" style="531" bestFit="1" customWidth="1"/>
    <col min="12549" max="12549" width="16.5703125" style="531" bestFit="1" customWidth="1"/>
    <col min="12550" max="12550" width="16" style="531" bestFit="1" customWidth="1"/>
    <col min="12551" max="12551" width="15.85546875" style="531" bestFit="1" customWidth="1"/>
    <col min="12552" max="12552" width="16.5703125" style="531" bestFit="1" customWidth="1"/>
    <col min="12553" max="12800" width="11.42578125" style="531"/>
    <col min="12801" max="12801" width="4.5703125" style="531" customWidth="1"/>
    <col min="12802" max="12802" width="57.28515625" style="531" customWidth="1"/>
    <col min="12803" max="12803" width="16.7109375" style="531" bestFit="1" customWidth="1"/>
    <col min="12804" max="12804" width="16" style="531" bestFit="1" customWidth="1"/>
    <col min="12805" max="12805" width="16.5703125" style="531" bestFit="1" customWidth="1"/>
    <col min="12806" max="12806" width="16" style="531" bestFit="1" customWidth="1"/>
    <col min="12807" max="12807" width="15.85546875" style="531" bestFit="1" customWidth="1"/>
    <col min="12808" max="12808" width="16.5703125" style="531" bestFit="1" customWidth="1"/>
    <col min="12809" max="13056" width="11.42578125" style="531"/>
    <col min="13057" max="13057" width="4.5703125" style="531" customWidth="1"/>
    <col min="13058" max="13058" width="57.28515625" style="531" customWidth="1"/>
    <col min="13059" max="13059" width="16.7109375" style="531" bestFit="1" customWidth="1"/>
    <col min="13060" max="13060" width="16" style="531" bestFit="1" customWidth="1"/>
    <col min="13061" max="13061" width="16.5703125" style="531" bestFit="1" customWidth="1"/>
    <col min="13062" max="13062" width="16" style="531" bestFit="1" customWidth="1"/>
    <col min="13063" max="13063" width="15.85546875" style="531" bestFit="1" customWidth="1"/>
    <col min="13064" max="13064" width="16.5703125" style="531" bestFit="1" customWidth="1"/>
    <col min="13065" max="13312" width="11.42578125" style="531"/>
    <col min="13313" max="13313" width="4.5703125" style="531" customWidth="1"/>
    <col min="13314" max="13314" width="57.28515625" style="531" customWidth="1"/>
    <col min="13315" max="13315" width="16.7109375" style="531" bestFit="1" customWidth="1"/>
    <col min="13316" max="13316" width="16" style="531" bestFit="1" customWidth="1"/>
    <col min="13317" max="13317" width="16.5703125" style="531" bestFit="1" customWidth="1"/>
    <col min="13318" max="13318" width="16" style="531" bestFit="1" customWidth="1"/>
    <col min="13319" max="13319" width="15.85546875" style="531" bestFit="1" customWidth="1"/>
    <col min="13320" max="13320" width="16.5703125" style="531" bestFit="1" customWidth="1"/>
    <col min="13321" max="13568" width="11.42578125" style="531"/>
    <col min="13569" max="13569" width="4.5703125" style="531" customWidth="1"/>
    <col min="13570" max="13570" width="57.28515625" style="531" customWidth="1"/>
    <col min="13571" max="13571" width="16.7109375" style="531" bestFit="1" customWidth="1"/>
    <col min="13572" max="13572" width="16" style="531" bestFit="1" customWidth="1"/>
    <col min="13573" max="13573" width="16.5703125" style="531" bestFit="1" customWidth="1"/>
    <col min="13574" max="13574" width="16" style="531" bestFit="1" customWidth="1"/>
    <col min="13575" max="13575" width="15.85546875" style="531" bestFit="1" customWidth="1"/>
    <col min="13576" max="13576" width="16.5703125" style="531" bestFit="1" customWidth="1"/>
    <col min="13577" max="13824" width="11.42578125" style="531"/>
    <col min="13825" max="13825" width="4.5703125" style="531" customWidth="1"/>
    <col min="13826" max="13826" width="57.28515625" style="531" customWidth="1"/>
    <col min="13827" max="13827" width="16.7109375" style="531" bestFit="1" customWidth="1"/>
    <col min="13828" max="13828" width="16" style="531" bestFit="1" customWidth="1"/>
    <col min="13829" max="13829" width="16.5703125" style="531" bestFit="1" customWidth="1"/>
    <col min="13830" max="13830" width="16" style="531" bestFit="1" customWidth="1"/>
    <col min="13831" max="13831" width="15.85546875" style="531" bestFit="1" customWidth="1"/>
    <col min="13832" max="13832" width="16.5703125" style="531" bestFit="1" customWidth="1"/>
    <col min="13833" max="14080" width="11.42578125" style="531"/>
    <col min="14081" max="14081" width="4.5703125" style="531" customWidth="1"/>
    <col min="14082" max="14082" width="57.28515625" style="531" customWidth="1"/>
    <col min="14083" max="14083" width="16.7109375" style="531" bestFit="1" customWidth="1"/>
    <col min="14084" max="14084" width="16" style="531" bestFit="1" customWidth="1"/>
    <col min="14085" max="14085" width="16.5703125" style="531" bestFit="1" customWidth="1"/>
    <col min="14086" max="14086" width="16" style="531" bestFit="1" customWidth="1"/>
    <col min="14087" max="14087" width="15.85546875" style="531" bestFit="1" customWidth="1"/>
    <col min="14088" max="14088" width="16.5703125" style="531" bestFit="1" customWidth="1"/>
    <col min="14089" max="14336" width="11.42578125" style="531"/>
    <col min="14337" max="14337" width="4.5703125" style="531" customWidth="1"/>
    <col min="14338" max="14338" width="57.28515625" style="531" customWidth="1"/>
    <col min="14339" max="14339" width="16.7109375" style="531" bestFit="1" customWidth="1"/>
    <col min="14340" max="14340" width="16" style="531" bestFit="1" customWidth="1"/>
    <col min="14341" max="14341" width="16.5703125" style="531" bestFit="1" customWidth="1"/>
    <col min="14342" max="14342" width="16" style="531" bestFit="1" customWidth="1"/>
    <col min="14343" max="14343" width="15.85546875" style="531" bestFit="1" customWidth="1"/>
    <col min="14344" max="14344" width="16.5703125" style="531" bestFit="1" customWidth="1"/>
    <col min="14345" max="14592" width="11.42578125" style="531"/>
    <col min="14593" max="14593" width="4.5703125" style="531" customWidth="1"/>
    <col min="14594" max="14594" width="57.28515625" style="531" customWidth="1"/>
    <col min="14595" max="14595" width="16.7109375" style="531" bestFit="1" customWidth="1"/>
    <col min="14596" max="14596" width="16" style="531" bestFit="1" customWidth="1"/>
    <col min="14597" max="14597" width="16.5703125" style="531" bestFit="1" customWidth="1"/>
    <col min="14598" max="14598" width="16" style="531" bestFit="1" customWidth="1"/>
    <col min="14599" max="14599" width="15.85546875" style="531" bestFit="1" customWidth="1"/>
    <col min="14600" max="14600" width="16.5703125" style="531" bestFit="1" customWidth="1"/>
    <col min="14601" max="14848" width="11.42578125" style="531"/>
    <col min="14849" max="14849" width="4.5703125" style="531" customWidth="1"/>
    <col min="14850" max="14850" width="57.28515625" style="531" customWidth="1"/>
    <col min="14851" max="14851" width="16.7109375" style="531" bestFit="1" customWidth="1"/>
    <col min="14852" max="14852" width="16" style="531" bestFit="1" customWidth="1"/>
    <col min="14853" max="14853" width="16.5703125" style="531" bestFit="1" customWidth="1"/>
    <col min="14854" max="14854" width="16" style="531" bestFit="1" customWidth="1"/>
    <col min="14855" max="14855" width="15.85546875" style="531" bestFit="1" customWidth="1"/>
    <col min="14856" max="14856" width="16.5703125" style="531" bestFit="1" customWidth="1"/>
    <col min="14857" max="15104" width="11.42578125" style="531"/>
    <col min="15105" max="15105" width="4.5703125" style="531" customWidth="1"/>
    <col min="15106" max="15106" width="57.28515625" style="531" customWidth="1"/>
    <col min="15107" max="15107" width="16.7109375" style="531" bestFit="1" customWidth="1"/>
    <col min="15108" max="15108" width="16" style="531" bestFit="1" customWidth="1"/>
    <col min="15109" max="15109" width="16.5703125" style="531" bestFit="1" customWidth="1"/>
    <col min="15110" max="15110" width="16" style="531" bestFit="1" customWidth="1"/>
    <col min="15111" max="15111" width="15.85546875" style="531" bestFit="1" customWidth="1"/>
    <col min="15112" max="15112" width="16.5703125" style="531" bestFit="1" customWidth="1"/>
    <col min="15113" max="15360" width="11.42578125" style="531"/>
    <col min="15361" max="15361" width="4.5703125" style="531" customWidth="1"/>
    <col min="15362" max="15362" width="57.28515625" style="531" customWidth="1"/>
    <col min="15363" max="15363" width="16.7109375" style="531" bestFit="1" customWidth="1"/>
    <col min="15364" max="15364" width="16" style="531" bestFit="1" customWidth="1"/>
    <col min="15365" max="15365" width="16.5703125" style="531" bestFit="1" customWidth="1"/>
    <col min="15366" max="15366" width="16" style="531" bestFit="1" customWidth="1"/>
    <col min="15367" max="15367" width="15.85546875" style="531" bestFit="1" customWidth="1"/>
    <col min="15368" max="15368" width="16.5703125" style="531" bestFit="1" customWidth="1"/>
    <col min="15369" max="15616" width="11.42578125" style="531"/>
    <col min="15617" max="15617" width="4.5703125" style="531" customWidth="1"/>
    <col min="15618" max="15618" width="57.28515625" style="531" customWidth="1"/>
    <col min="15619" max="15619" width="16.7109375" style="531" bestFit="1" customWidth="1"/>
    <col min="15620" max="15620" width="16" style="531" bestFit="1" customWidth="1"/>
    <col min="15621" max="15621" width="16.5703125" style="531" bestFit="1" customWidth="1"/>
    <col min="15622" max="15622" width="16" style="531" bestFit="1" customWidth="1"/>
    <col min="15623" max="15623" width="15.85546875" style="531" bestFit="1" customWidth="1"/>
    <col min="15624" max="15624" width="16.5703125" style="531" bestFit="1" customWidth="1"/>
    <col min="15625" max="15872" width="11.42578125" style="531"/>
    <col min="15873" max="15873" width="4.5703125" style="531" customWidth="1"/>
    <col min="15874" max="15874" width="57.28515625" style="531" customWidth="1"/>
    <col min="15875" max="15875" width="16.7109375" style="531" bestFit="1" customWidth="1"/>
    <col min="15876" max="15876" width="16" style="531" bestFit="1" customWidth="1"/>
    <col min="15877" max="15877" width="16.5703125" style="531" bestFit="1" customWidth="1"/>
    <col min="15878" max="15878" width="16" style="531" bestFit="1" customWidth="1"/>
    <col min="15879" max="15879" width="15.85546875" style="531" bestFit="1" customWidth="1"/>
    <col min="15880" max="15880" width="16.5703125" style="531" bestFit="1" customWidth="1"/>
    <col min="15881" max="16128" width="11.42578125" style="531"/>
    <col min="16129" max="16129" width="4.5703125" style="531" customWidth="1"/>
    <col min="16130" max="16130" width="57.28515625" style="531" customWidth="1"/>
    <col min="16131" max="16131" width="16.7109375" style="531" bestFit="1" customWidth="1"/>
    <col min="16132" max="16132" width="16" style="531" bestFit="1" customWidth="1"/>
    <col min="16133" max="16133" width="16.5703125" style="531" bestFit="1" customWidth="1"/>
    <col min="16134" max="16134" width="16" style="531" bestFit="1" customWidth="1"/>
    <col min="16135" max="16135" width="15.85546875" style="531" bestFit="1" customWidth="1"/>
    <col min="16136" max="16136" width="16.5703125" style="531" bestFit="1" customWidth="1"/>
    <col min="16137" max="16384" width="11.42578125" style="531"/>
  </cols>
  <sheetData>
    <row r="1" spans="1:8" ht="15.75">
      <c r="A1" s="530" t="s">
        <v>141</v>
      </c>
      <c r="B1" s="530"/>
      <c r="C1" s="530"/>
      <c r="D1" s="530"/>
      <c r="E1" s="530"/>
      <c r="F1" s="530"/>
      <c r="G1" s="530"/>
      <c r="H1" s="530"/>
    </row>
    <row r="2" spans="1:8" ht="15.75">
      <c r="A2" s="530" t="s">
        <v>143</v>
      </c>
      <c r="B2" s="530"/>
      <c r="C2" s="530"/>
      <c r="D2" s="530"/>
      <c r="E2" s="530"/>
      <c r="F2" s="530"/>
      <c r="G2" s="530"/>
      <c r="H2" s="530"/>
    </row>
    <row r="3" spans="1:8" ht="15.75">
      <c r="A3" s="530" t="s">
        <v>504</v>
      </c>
      <c r="B3" s="530"/>
      <c r="C3" s="530"/>
      <c r="D3" s="530"/>
      <c r="E3" s="530"/>
      <c r="F3" s="530"/>
      <c r="G3" s="530"/>
      <c r="H3" s="530"/>
    </row>
    <row r="4" spans="1:8" s="532" customFormat="1">
      <c r="A4" s="430" t="s">
        <v>333</v>
      </c>
      <c r="B4" s="430"/>
      <c r="C4" s="430"/>
      <c r="D4" s="430"/>
      <c r="E4" s="430"/>
      <c r="F4" s="430"/>
      <c r="G4" s="430"/>
      <c r="H4" s="430"/>
    </row>
    <row r="5" spans="1:8" ht="15.75">
      <c r="A5" s="490" t="s">
        <v>505</v>
      </c>
      <c r="B5" s="490"/>
      <c r="C5" s="490"/>
      <c r="D5" s="490"/>
      <c r="E5" s="490"/>
      <c r="F5" s="490"/>
      <c r="G5" s="490"/>
      <c r="H5" s="490"/>
    </row>
    <row r="6" spans="1:8" ht="10.5" customHeight="1">
      <c r="A6" s="533"/>
      <c r="B6" s="533"/>
      <c r="C6" s="533"/>
      <c r="D6" s="533"/>
      <c r="E6" s="533"/>
      <c r="F6" s="533"/>
      <c r="G6" s="533"/>
      <c r="H6" s="533"/>
    </row>
    <row r="7" spans="1:8" ht="15" customHeight="1">
      <c r="A7" s="534" t="s">
        <v>226</v>
      </c>
      <c r="B7" s="535"/>
      <c r="C7" s="536">
        <v>2020</v>
      </c>
      <c r="D7" s="536">
        <v>2021</v>
      </c>
      <c r="E7" s="536">
        <v>2022</v>
      </c>
      <c r="F7" s="536">
        <v>2023</v>
      </c>
      <c r="G7" s="536">
        <v>2024</v>
      </c>
      <c r="H7" s="536">
        <v>2025</v>
      </c>
    </row>
    <row r="8" spans="1:8" ht="15" customHeight="1">
      <c r="A8" s="517" t="s">
        <v>506</v>
      </c>
      <c r="B8" s="517"/>
      <c r="C8" s="537">
        <f>SUM(C9:C17)</f>
        <v>130910678</v>
      </c>
      <c r="D8" s="537">
        <f>SUM(D9:D17)</f>
        <v>91545075</v>
      </c>
      <c r="E8" s="537">
        <v>91902112</v>
      </c>
      <c r="F8" s="537">
        <v>0</v>
      </c>
      <c r="G8" s="537">
        <v>0</v>
      </c>
      <c r="H8" s="537">
        <v>0</v>
      </c>
    </row>
    <row r="9" spans="1:8" ht="15" customHeight="1">
      <c r="A9" s="538"/>
      <c r="B9" s="539" t="s">
        <v>340</v>
      </c>
      <c r="C9" s="540">
        <v>47448639</v>
      </c>
      <c r="D9" s="540">
        <f>46209291+180000</f>
        <v>46389291</v>
      </c>
      <c r="E9" s="540">
        <v>36621797</v>
      </c>
      <c r="F9" s="540">
        <v>65382626</v>
      </c>
      <c r="G9" s="540">
        <v>71920888</v>
      </c>
      <c r="H9" s="540">
        <f>+G9*1.1</f>
        <v>79112976.800000012</v>
      </c>
    </row>
    <row r="10" spans="1:8" ht="15" customHeight="1">
      <c r="A10" s="538"/>
      <c r="B10" s="539" t="s">
        <v>348</v>
      </c>
      <c r="C10" s="540">
        <v>11574158</v>
      </c>
      <c r="D10" s="540">
        <v>11971339</v>
      </c>
      <c r="E10" s="540">
        <v>9372772</v>
      </c>
      <c r="F10" s="540">
        <v>41460786</v>
      </c>
      <c r="G10" s="540">
        <v>45606865</v>
      </c>
      <c r="H10" s="540">
        <f>+G10*1.1</f>
        <v>50167551.500000007</v>
      </c>
    </row>
    <row r="11" spans="1:8" ht="15" customHeight="1">
      <c r="A11" s="538"/>
      <c r="B11" s="539" t="s">
        <v>358</v>
      </c>
      <c r="C11" s="540">
        <v>16298021</v>
      </c>
      <c r="D11" s="540">
        <v>19165835</v>
      </c>
      <c r="E11" s="540">
        <v>15207543</v>
      </c>
      <c r="F11" s="540">
        <v>46352762</v>
      </c>
      <c r="G11" s="540">
        <v>50988038</v>
      </c>
      <c r="H11" s="540">
        <f>+G11*1.1</f>
        <v>56086841.800000004</v>
      </c>
    </row>
    <row r="12" spans="1:8" ht="15" customHeight="1">
      <c r="A12" s="538"/>
      <c r="B12" s="539" t="s">
        <v>369</v>
      </c>
      <c r="C12" s="540">
        <f>55729669-220000</f>
        <v>55509669</v>
      </c>
      <c r="D12" s="540">
        <f>10000000+4018610</f>
        <v>14018610</v>
      </c>
      <c r="E12" s="541">
        <f>10700000+20000000</f>
        <v>30700000</v>
      </c>
      <c r="F12" s="540">
        <v>67180625</v>
      </c>
      <c r="G12" s="540">
        <v>73898687</v>
      </c>
      <c r="H12" s="540">
        <f>+G12*1.1</f>
        <v>81288555.700000003</v>
      </c>
    </row>
    <row r="13" spans="1:8" ht="15" customHeight="1">
      <c r="A13" s="538"/>
      <c r="B13" s="539" t="s">
        <v>379</v>
      </c>
      <c r="C13" s="540">
        <v>80191</v>
      </c>
      <c r="D13" s="541">
        <v>0</v>
      </c>
      <c r="E13" s="540">
        <v>0</v>
      </c>
      <c r="F13" s="540">
        <v>1173533</v>
      </c>
      <c r="G13" s="540">
        <v>1290886</v>
      </c>
      <c r="H13" s="540">
        <f>+G13*1.1</f>
        <v>1419974.6</v>
      </c>
    </row>
    <row r="14" spans="1:8" ht="15" customHeight="1">
      <c r="A14" s="538"/>
      <c r="B14" s="539" t="s">
        <v>389</v>
      </c>
      <c r="C14" s="540">
        <v>0</v>
      </c>
      <c r="D14" s="540">
        <v>0</v>
      </c>
      <c r="E14" s="540">
        <v>0</v>
      </c>
      <c r="F14" s="540">
        <v>0</v>
      </c>
      <c r="G14" s="540">
        <v>0</v>
      </c>
      <c r="H14" s="540">
        <v>0</v>
      </c>
    </row>
    <row r="15" spans="1:8" ht="15" customHeight="1">
      <c r="A15" s="538"/>
      <c r="B15" s="539" t="s">
        <v>394</v>
      </c>
      <c r="C15" s="540">
        <v>0</v>
      </c>
      <c r="D15" s="540">
        <v>0</v>
      </c>
      <c r="E15" s="540">
        <v>0</v>
      </c>
      <c r="F15" s="540">
        <v>0</v>
      </c>
      <c r="G15" s="540">
        <v>0</v>
      </c>
      <c r="H15" s="540">
        <v>0</v>
      </c>
    </row>
    <row r="16" spans="1:8" ht="15" customHeight="1">
      <c r="A16" s="542"/>
      <c r="B16" s="543" t="s">
        <v>402</v>
      </c>
      <c r="C16" s="540">
        <v>0</v>
      </c>
      <c r="D16" s="540">
        <v>0</v>
      </c>
      <c r="E16" s="540">
        <v>0</v>
      </c>
      <c r="F16" s="540">
        <v>0</v>
      </c>
      <c r="G16" s="540">
        <v>0</v>
      </c>
      <c r="H16" s="540">
        <v>0</v>
      </c>
    </row>
    <row r="17" spans="1:8" ht="15" customHeight="1">
      <c r="A17" s="542"/>
      <c r="B17" s="543" t="s">
        <v>406</v>
      </c>
      <c r="C17" s="540">
        <v>0</v>
      </c>
      <c r="D17" s="540">
        <v>0</v>
      </c>
      <c r="E17" s="540">
        <v>0</v>
      </c>
      <c r="F17" s="540">
        <v>0</v>
      </c>
      <c r="G17" s="540">
        <v>0</v>
      </c>
      <c r="H17" s="540">
        <v>0</v>
      </c>
    </row>
    <row r="18" spans="1:8" ht="15" customHeight="1">
      <c r="A18" s="542"/>
      <c r="B18" s="543"/>
      <c r="C18" s="540"/>
      <c r="D18" s="540"/>
      <c r="E18" s="540"/>
      <c r="F18" s="540"/>
      <c r="G18" s="540"/>
      <c r="H18" s="540"/>
    </row>
    <row r="19" spans="1:8" ht="15" customHeight="1">
      <c r="A19" s="517" t="s">
        <v>507</v>
      </c>
      <c r="B19" s="517"/>
      <c r="C19" s="414">
        <f ca="1">SUM(C19:C27)</f>
        <v>220000</v>
      </c>
      <c r="D19" s="414">
        <f>SUM(D20:D28)</f>
        <v>110060.71</v>
      </c>
      <c r="E19" s="544">
        <f ca="1">SUM(E19:E27)</f>
        <v>8602489</v>
      </c>
      <c r="F19" s="414">
        <f ca="1">SUM(F19:F27)</f>
        <v>9702662</v>
      </c>
      <c r="G19" s="414">
        <f ca="1">SUM(G19:G27)</f>
        <v>10672927</v>
      </c>
      <c r="H19" s="414">
        <f ca="1">SUM(H19:H27)</f>
        <v>11740219.700000001</v>
      </c>
    </row>
    <row r="20" spans="1:8" ht="15" customHeight="1">
      <c r="A20" s="538"/>
      <c r="B20" s="539" t="s">
        <v>340</v>
      </c>
      <c r="C20" s="540">
        <v>0</v>
      </c>
      <c r="D20" s="540">
        <f>+C20*1.05</f>
        <v>0</v>
      </c>
      <c r="E20" s="540">
        <v>0</v>
      </c>
      <c r="F20" s="540">
        <v>0</v>
      </c>
      <c r="G20" s="540">
        <v>0</v>
      </c>
      <c r="H20" s="540">
        <v>0</v>
      </c>
    </row>
    <row r="21" spans="1:8" ht="15" customHeight="1">
      <c r="A21" s="542"/>
      <c r="B21" s="539" t="s">
        <v>348</v>
      </c>
      <c r="C21" s="540"/>
      <c r="D21" s="540">
        <v>0</v>
      </c>
      <c r="E21" s="540">
        <v>0</v>
      </c>
      <c r="F21" s="540">
        <v>0</v>
      </c>
      <c r="G21" s="540">
        <v>0</v>
      </c>
      <c r="H21" s="540">
        <v>0</v>
      </c>
    </row>
    <row r="22" spans="1:8" ht="15" customHeight="1">
      <c r="A22" s="538"/>
      <c r="B22" s="539" t="s">
        <v>358</v>
      </c>
      <c r="C22" s="540">
        <v>220000</v>
      </c>
      <c r="D22" s="545">
        <v>110060.71</v>
      </c>
      <c r="E22" s="541">
        <v>8602489</v>
      </c>
      <c r="F22" s="540">
        <v>9702662</v>
      </c>
      <c r="G22" s="540">
        <v>10672927</v>
      </c>
      <c r="H22" s="540">
        <f>+G22*1.1</f>
        <v>11740219.700000001</v>
      </c>
    </row>
    <row r="23" spans="1:8" ht="15" customHeight="1">
      <c r="A23" s="538"/>
      <c r="B23" s="539" t="s">
        <v>369</v>
      </c>
      <c r="C23" s="540">
        <v>0</v>
      </c>
      <c r="D23" s="540">
        <v>0</v>
      </c>
      <c r="E23" s="540">
        <v>0</v>
      </c>
      <c r="F23" s="540">
        <v>0</v>
      </c>
      <c r="G23" s="540">
        <v>0</v>
      </c>
      <c r="H23" s="540">
        <v>0</v>
      </c>
    </row>
    <row r="24" spans="1:8" ht="15" customHeight="1">
      <c r="A24" s="538"/>
      <c r="B24" s="539" t="s">
        <v>379</v>
      </c>
      <c r="C24" s="540">
        <v>0</v>
      </c>
      <c r="D24" s="540">
        <v>0</v>
      </c>
      <c r="E24" s="540">
        <v>0</v>
      </c>
      <c r="F24" s="540">
        <v>0</v>
      </c>
      <c r="G24" s="540">
        <v>0</v>
      </c>
      <c r="H24" s="540">
        <v>0</v>
      </c>
    </row>
    <row r="25" spans="1:8" ht="15" customHeight="1">
      <c r="A25" s="538"/>
      <c r="B25" s="539" t="s">
        <v>389</v>
      </c>
      <c r="C25" s="540">
        <v>0</v>
      </c>
      <c r="D25" s="540">
        <v>0</v>
      </c>
      <c r="E25" s="540">
        <v>0</v>
      </c>
      <c r="F25" s="540">
        <v>0</v>
      </c>
      <c r="G25" s="540">
        <v>0</v>
      </c>
      <c r="H25" s="540">
        <v>0</v>
      </c>
    </row>
    <row r="26" spans="1:8" ht="15" customHeight="1">
      <c r="A26" s="538"/>
      <c r="B26" s="539" t="s">
        <v>394</v>
      </c>
      <c r="C26" s="540">
        <v>0</v>
      </c>
      <c r="D26" s="540">
        <v>0</v>
      </c>
      <c r="E26" s="540">
        <v>0</v>
      </c>
      <c r="F26" s="540">
        <v>0</v>
      </c>
      <c r="G26" s="540">
        <v>0</v>
      </c>
      <c r="H26" s="540">
        <v>0</v>
      </c>
    </row>
    <row r="27" spans="1:8" ht="15" customHeight="1">
      <c r="A27" s="538"/>
      <c r="B27" s="543" t="s">
        <v>402</v>
      </c>
      <c r="C27" s="540">
        <v>0</v>
      </c>
      <c r="D27" s="540">
        <v>0</v>
      </c>
      <c r="E27" s="540">
        <v>0</v>
      </c>
      <c r="F27" s="540">
        <v>0</v>
      </c>
      <c r="G27" s="540">
        <v>0</v>
      </c>
      <c r="H27" s="540">
        <v>0</v>
      </c>
    </row>
    <row r="28" spans="1:8" ht="15" customHeight="1">
      <c r="A28" s="538"/>
      <c r="B28" s="543" t="s">
        <v>406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0</v>
      </c>
    </row>
    <row r="29" spans="1:8">
      <c r="A29" s="547" t="s">
        <v>508</v>
      </c>
      <c r="B29" s="547"/>
      <c r="C29" s="548">
        <f ca="1">C8+C19</f>
        <v>0</v>
      </c>
      <c r="D29" s="548">
        <f>D8+D19</f>
        <v>91655135.709999993</v>
      </c>
      <c r="E29" s="548">
        <v>0</v>
      </c>
      <c r="F29" s="548">
        <v>0</v>
      </c>
      <c r="G29" s="548">
        <v>0</v>
      </c>
      <c r="H29" s="548">
        <v>0</v>
      </c>
    </row>
    <row r="30" spans="1:8">
      <c r="A30" s="527" t="s">
        <v>503</v>
      </c>
      <c r="B30" s="549"/>
      <c r="C30" s="550"/>
      <c r="D30" s="550"/>
      <c r="E30" s="550"/>
      <c r="F30" s="550"/>
      <c r="G30" s="550"/>
      <c r="H30" s="550"/>
    </row>
  </sheetData>
  <sheetProtection selectLockedCells="1"/>
  <mergeCells count="9">
    <mergeCell ref="A8:B8"/>
    <mergeCell ref="A19:B19"/>
    <mergeCell ref="A29:B29"/>
    <mergeCell ref="A1:H1"/>
    <mergeCell ref="A2:H2"/>
    <mergeCell ref="A3:H3"/>
    <mergeCell ref="A4:H4"/>
    <mergeCell ref="A5:H5"/>
    <mergeCell ref="A7:B7"/>
  </mergeCells>
  <printOptions horizontalCentered="1"/>
  <pageMargins left="0.41" right="0.48" top="0.74803149606299213" bottom="0.74803149606299213" header="0" footer="0"/>
  <pageSetup scale="80" orientation="landscape" horizontalDpi="300" verticalDpi="300" r:id="rId1"/>
  <headerFooter>
    <oddFooter xml:space="preserve">&amp;C&amp;9LDF /7.b&amp;11
&amp;R&amp;8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showGridLines="0" view="pageBreakPreview" zoomScale="85" zoomScaleNormal="85" zoomScaleSheetLayoutView="85" workbookViewId="0">
      <selection activeCell="E13" sqref="E13"/>
    </sheetView>
  </sheetViews>
  <sheetFormatPr baseColWidth="10" defaultColWidth="11.42578125" defaultRowHeight="12"/>
  <cols>
    <col min="1" max="1" width="4.85546875" style="169" customWidth="1"/>
    <col min="2" max="2" width="28.140625" style="169" customWidth="1"/>
    <col min="3" max="3" width="18.85546875" style="169" customWidth="1"/>
    <col min="4" max="10" width="16.7109375" style="169" customWidth="1"/>
    <col min="11" max="11" width="11.42578125" style="97"/>
    <col min="12" max="12" width="19" style="97" customWidth="1"/>
    <col min="13" max="16384" width="11.42578125" style="97"/>
  </cols>
  <sheetData>
    <row r="1" spans="1:20" ht="20.100000000000001" customHeight="1">
      <c r="A1" s="95" t="s">
        <v>141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20.100000000000001" customHeight="1">
      <c r="A2" s="95" t="s">
        <v>143</v>
      </c>
      <c r="B2" s="95"/>
      <c r="C2" s="95"/>
      <c r="D2" s="95"/>
      <c r="E2" s="95"/>
      <c r="F2" s="95"/>
      <c r="G2" s="95"/>
      <c r="H2" s="95"/>
      <c r="I2" s="95"/>
      <c r="J2" s="95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20.100000000000001" customHeight="1">
      <c r="A3" s="99" t="s">
        <v>144</v>
      </c>
      <c r="B3" s="99"/>
      <c r="C3" s="99"/>
      <c r="D3" s="99"/>
      <c r="E3" s="99"/>
      <c r="F3" s="99"/>
      <c r="G3" s="99"/>
      <c r="H3" s="99"/>
      <c r="I3" s="99"/>
      <c r="J3" s="99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20.100000000000001" customHeight="1">
      <c r="A4" s="99" t="s">
        <v>145</v>
      </c>
      <c r="B4" s="99"/>
      <c r="C4" s="99"/>
      <c r="D4" s="99"/>
      <c r="E4" s="99"/>
      <c r="F4" s="99"/>
      <c r="G4" s="99"/>
      <c r="H4" s="99"/>
      <c r="I4" s="99"/>
      <c r="J4" s="99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ht="18" customHeight="1" thickBot="1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80.25" customHeight="1" thickBot="1">
      <c r="A6" s="101" t="s">
        <v>146</v>
      </c>
      <c r="B6" s="102"/>
      <c r="C6" s="102"/>
      <c r="D6" s="103" t="s">
        <v>147</v>
      </c>
      <c r="E6" s="104" t="s">
        <v>148</v>
      </c>
      <c r="F6" s="104" t="s">
        <v>149</v>
      </c>
      <c r="G6" s="104" t="s">
        <v>150</v>
      </c>
      <c r="H6" s="105" t="s">
        <v>151</v>
      </c>
      <c r="I6" s="105" t="s">
        <v>152</v>
      </c>
      <c r="J6" s="105" t="s">
        <v>153</v>
      </c>
    </row>
    <row r="7" spans="1:20" ht="18.75" customHeight="1">
      <c r="A7" s="106" t="s">
        <v>154</v>
      </c>
      <c r="B7" s="107"/>
      <c r="C7" s="107"/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9">
        <v>0</v>
      </c>
    </row>
    <row r="8" spans="1:20" ht="15.95" customHeight="1">
      <c r="A8" s="110"/>
      <c r="B8" s="111" t="s">
        <v>155</v>
      </c>
      <c r="C8" s="111"/>
      <c r="D8" s="112">
        <v>0</v>
      </c>
      <c r="E8" s="113"/>
      <c r="F8" s="113"/>
      <c r="G8" s="113"/>
      <c r="H8" s="112">
        <v>0</v>
      </c>
      <c r="I8" s="112">
        <v>0</v>
      </c>
      <c r="J8" s="114">
        <v>0</v>
      </c>
    </row>
    <row r="9" spans="1:20" ht="15.95" customHeight="1">
      <c r="A9" s="115"/>
      <c r="B9" s="116" t="s">
        <v>156</v>
      </c>
      <c r="C9" s="117"/>
      <c r="D9" s="118">
        <v>0</v>
      </c>
      <c r="E9" s="119"/>
      <c r="F9" s="120"/>
      <c r="G9" s="120"/>
      <c r="H9" s="118">
        <v>0</v>
      </c>
      <c r="I9" s="118"/>
      <c r="J9" s="121"/>
    </row>
    <row r="10" spans="1:20" ht="15.95" customHeight="1">
      <c r="A10" s="115"/>
      <c r="B10" s="116" t="s">
        <v>156</v>
      </c>
      <c r="C10" s="117"/>
      <c r="D10" s="118">
        <v>0</v>
      </c>
      <c r="E10" s="119"/>
      <c r="F10" s="120"/>
      <c r="G10" s="120"/>
      <c r="H10" s="118">
        <v>0</v>
      </c>
      <c r="I10" s="118"/>
      <c r="J10" s="121"/>
    </row>
    <row r="11" spans="1:20" ht="15.95" customHeight="1">
      <c r="A11" s="115"/>
      <c r="B11" s="116" t="s">
        <v>156</v>
      </c>
      <c r="C11" s="117"/>
      <c r="D11" s="118">
        <v>0</v>
      </c>
      <c r="E11" s="119"/>
      <c r="F11" s="120"/>
      <c r="G11" s="120"/>
      <c r="H11" s="118">
        <v>0</v>
      </c>
      <c r="I11" s="118"/>
      <c r="J11" s="121"/>
    </row>
    <row r="12" spans="1:20" ht="15.95" customHeight="1">
      <c r="A12" s="115"/>
      <c r="B12" s="116" t="s">
        <v>156</v>
      </c>
      <c r="C12" s="117"/>
      <c r="D12" s="118">
        <v>0</v>
      </c>
      <c r="E12" s="119"/>
      <c r="F12" s="120"/>
      <c r="G12" s="120"/>
      <c r="H12" s="118">
        <v>0</v>
      </c>
      <c r="I12" s="118"/>
      <c r="J12" s="121"/>
    </row>
    <row r="13" spans="1:20" ht="15.95" customHeight="1">
      <c r="A13" s="115"/>
      <c r="B13" s="116" t="s">
        <v>156</v>
      </c>
      <c r="C13" s="117"/>
      <c r="D13" s="118">
        <v>0</v>
      </c>
      <c r="E13" s="119"/>
      <c r="F13" s="120"/>
      <c r="G13" s="120"/>
      <c r="H13" s="118">
        <v>0</v>
      </c>
      <c r="I13" s="118"/>
      <c r="J13" s="121"/>
    </row>
    <row r="14" spans="1:20" ht="15.95" customHeight="1">
      <c r="A14" s="115"/>
      <c r="B14" s="116" t="s">
        <v>157</v>
      </c>
      <c r="C14" s="116"/>
      <c r="D14" s="118">
        <v>0</v>
      </c>
      <c r="E14" s="119"/>
      <c r="F14" s="120"/>
      <c r="G14" s="120"/>
      <c r="H14" s="118">
        <v>0</v>
      </c>
      <c r="I14" s="118"/>
      <c r="J14" s="121"/>
    </row>
    <row r="15" spans="1:20" ht="15.95" customHeight="1">
      <c r="A15" s="115"/>
      <c r="B15" s="116" t="s">
        <v>158</v>
      </c>
      <c r="C15" s="116"/>
      <c r="D15" s="118">
        <v>0</v>
      </c>
      <c r="E15" s="119"/>
      <c r="F15" s="120"/>
      <c r="G15" s="120"/>
      <c r="H15" s="118">
        <v>0</v>
      </c>
      <c r="I15" s="118"/>
      <c r="J15" s="121"/>
    </row>
    <row r="16" spans="1:20" ht="15.95" customHeight="1">
      <c r="A16" s="122"/>
      <c r="B16" s="123"/>
      <c r="C16" s="123"/>
      <c r="D16" s="124"/>
      <c r="E16" s="124"/>
      <c r="F16" s="125"/>
      <c r="G16" s="125"/>
      <c r="H16" s="126"/>
      <c r="I16" s="126"/>
      <c r="J16" s="127"/>
    </row>
    <row r="17" spans="1:10" ht="15.95" customHeight="1">
      <c r="A17" s="110"/>
      <c r="B17" s="128" t="s">
        <v>159</v>
      </c>
      <c r="C17" s="128"/>
      <c r="D17" s="112">
        <v>0</v>
      </c>
      <c r="E17" s="113"/>
      <c r="F17" s="129"/>
      <c r="G17" s="129"/>
      <c r="H17" s="130">
        <v>0</v>
      </c>
      <c r="I17" s="130">
        <v>0</v>
      </c>
      <c r="J17" s="131">
        <v>0</v>
      </c>
    </row>
    <row r="18" spans="1:10" ht="15.95" customHeight="1">
      <c r="A18" s="115"/>
      <c r="B18" s="116" t="s">
        <v>156</v>
      </c>
      <c r="C18" s="117"/>
      <c r="D18" s="118">
        <v>0</v>
      </c>
      <c r="E18" s="119"/>
      <c r="F18" s="120"/>
      <c r="G18" s="120"/>
      <c r="H18" s="118">
        <v>0</v>
      </c>
      <c r="I18" s="118"/>
      <c r="J18" s="121"/>
    </row>
    <row r="19" spans="1:10" ht="15.95" customHeight="1">
      <c r="A19" s="115"/>
      <c r="B19" s="116" t="s">
        <v>156</v>
      </c>
      <c r="C19" s="117"/>
      <c r="D19" s="118">
        <v>0</v>
      </c>
      <c r="E19" s="119"/>
      <c r="F19" s="120"/>
      <c r="G19" s="120"/>
      <c r="H19" s="118">
        <v>0</v>
      </c>
      <c r="I19" s="118"/>
      <c r="J19" s="121"/>
    </row>
    <row r="20" spans="1:10" ht="15.95" customHeight="1">
      <c r="A20" s="115"/>
      <c r="B20" s="116" t="s">
        <v>156</v>
      </c>
      <c r="C20" s="117"/>
      <c r="D20" s="118">
        <v>0</v>
      </c>
      <c r="E20" s="119"/>
      <c r="F20" s="120"/>
      <c r="G20" s="120"/>
      <c r="H20" s="118">
        <v>0</v>
      </c>
      <c r="I20" s="118"/>
      <c r="J20" s="121"/>
    </row>
    <row r="21" spans="1:10" ht="15.95" customHeight="1">
      <c r="A21" s="115"/>
      <c r="B21" s="116" t="s">
        <v>156</v>
      </c>
      <c r="C21" s="117"/>
      <c r="D21" s="118">
        <v>0</v>
      </c>
      <c r="E21" s="119"/>
      <c r="F21" s="120"/>
      <c r="G21" s="120"/>
      <c r="H21" s="118">
        <v>0</v>
      </c>
      <c r="I21" s="118"/>
      <c r="J21" s="121"/>
    </row>
    <row r="22" spans="1:10" ht="15.95" customHeight="1">
      <c r="A22" s="115"/>
      <c r="B22" s="116" t="s">
        <v>156</v>
      </c>
      <c r="C22" s="117"/>
      <c r="D22" s="118">
        <v>0</v>
      </c>
      <c r="E22" s="119"/>
      <c r="F22" s="120"/>
      <c r="G22" s="120"/>
      <c r="H22" s="118">
        <v>0</v>
      </c>
      <c r="I22" s="118"/>
      <c r="J22" s="121"/>
    </row>
    <row r="23" spans="1:10" ht="15.95" customHeight="1">
      <c r="A23" s="115"/>
      <c r="B23" s="116" t="s">
        <v>156</v>
      </c>
      <c r="C23" s="117"/>
      <c r="D23" s="118">
        <v>0</v>
      </c>
      <c r="E23" s="119"/>
      <c r="F23" s="120"/>
      <c r="G23" s="120"/>
      <c r="H23" s="118">
        <v>0</v>
      </c>
      <c r="I23" s="118"/>
      <c r="J23" s="121"/>
    </row>
    <row r="24" spans="1:10" ht="15.95" customHeight="1">
      <c r="A24" s="115"/>
      <c r="B24" s="116" t="s">
        <v>156</v>
      </c>
      <c r="C24" s="117"/>
      <c r="D24" s="118">
        <v>0</v>
      </c>
      <c r="E24" s="119"/>
      <c r="F24" s="120"/>
      <c r="G24" s="120"/>
      <c r="H24" s="118">
        <v>0</v>
      </c>
      <c r="I24" s="118"/>
      <c r="J24" s="121"/>
    </row>
    <row r="25" spans="1:10" ht="15.95" customHeight="1">
      <c r="A25" s="115"/>
      <c r="B25" s="116" t="s">
        <v>156</v>
      </c>
      <c r="C25" s="117"/>
      <c r="D25" s="118">
        <v>0</v>
      </c>
      <c r="E25" s="119"/>
      <c r="F25" s="120"/>
      <c r="G25" s="120"/>
      <c r="H25" s="118">
        <v>0</v>
      </c>
      <c r="I25" s="118"/>
      <c r="J25" s="121"/>
    </row>
    <row r="26" spans="1:10" ht="15.95" customHeight="1">
      <c r="A26" s="115"/>
      <c r="B26" s="116" t="s">
        <v>156</v>
      </c>
      <c r="C26" s="117"/>
      <c r="D26" s="118">
        <v>0</v>
      </c>
      <c r="E26" s="119"/>
      <c r="F26" s="120"/>
      <c r="G26" s="120"/>
      <c r="H26" s="118">
        <v>0</v>
      </c>
      <c r="I26" s="118"/>
      <c r="J26" s="121"/>
    </row>
    <row r="27" spans="1:10" ht="15.95" customHeight="1">
      <c r="A27" s="115"/>
      <c r="B27" s="116" t="s">
        <v>157</v>
      </c>
      <c r="C27" s="116"/>
      <c r="D27" s="118">
        <v>0</v>
      </c>
      <c r="E27" s="132"/>
      <c r="F27" s="48"/>
      <c r="G27" s="48"/>
      <c r="H27" s="118" t="s">
        <v>160</v>
      </c>
      <c r="I27" s="118"/>
      <c r="J27" s="121"/>
    </row>
    <row r="28" spans="1:10" ht="15.95" customHeight="1">
      <c r="A28" s="115"/>
      <c r="B28" s="116" t="s">
        <v>158</v>
      </c>
      <c r="C28" s="116"/>
      <c r="D28" s="118">
        <v>0</v>
      </c>
      <c r="E28" s="132"/>
      <c r="F28" s="48"/>
      <c r="G28" s="48"/>
      <c r="H28" s="118" t="s">
        <v>160</v>
      </c>
      <c r="I28" s="118"/>
      <c r="J28" s="121"/>
    </row>
    <row r="29" spans="1:10" ht="15.95" customHeight="1" thickBot="1">
      <c r="A29" s="115"/>
      <c r="B29" s="128"/>
      <c r="C29" s="128"/>
      <c r="D29" s="132"/>
      <c r="E29" s="119"/>
      <c r="F29" s="133"/>
      <c r="G29" s="133"/>
      <c r="H29" s="134"/>
      <c r="I29" s="134"/>
      <c r="J29" s="121"/>
    </row>
    <row r="30" spans="1:10" ht="15.95" customHeight="1">
      <c r="A30" s="106" t="s">
        <v>161</v>
      </c>
      <c r="B30" s="107"/>
      <c r="C30" s="107"/>
      <c r="D30" s="135">
        <v>0</v>
      </c>
      <c r="E30" s="136"/>
      <c r="F30" s="136"/>
      <c r="G30" s="136"/>
      <c r="H30" s="135">
        <v>0</v>
      </c>
      <c r="I30" s="135"/>
      <c r="J30" s="137"/>
    </row>
    <row r="31" spans="1:10" ht="15.95" customHeight="1" thickBot="1">
      <c r="A31" s="115"/>
      <c r="B31" s="138"/>
      <c r="C31" s="139"/>
      <c r="D31" s="140"/>
      <c r="E31" s="141"/>
      <c r="F31" s="120"/>
      <c r="G31" s="120"/>
      <c r="H31" s="118"/>
      <c r="I31" s="118"/>
      <c r="J31" s="142"/>
    </row>
    <row r="32" spans="1:10" ht="15.95" customHeight="1">
      <c r="A32" s="106" t="s">
        <v>162</v>
      </c>
      <c r="B32" s="107"/>
      <c r="C32" s="107"/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43">
        <v>0</v>
      </c>
    </row>
    <row r="33" spans="1:12" ht="15.95" customHeight="1" thickBot="1">
      <c r="A33" s="115"/>
      <c r="B33" s="138"/>
      <c r="C33" s="139"/>
      <c r="D33" s="139"/>
      <c r="E33" s="116"/>
      <c r="F33" s="117"/>
      <c r="G33" s="117"/>
      <c r="H33" s="144"/>
      <c r="I33" s="144"/>
      <c r="J33" s="145"/>
    </row>
    <row r="34" spans="1:12" ht="15.95" customHeight="1">
      <c r="A34" s="106" t="s">
        <v>163</v>
      </c>
      <c r="B34" s="107"/>
      <c r="C34" s="107"/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7">
        <v>0</v>
      </c>
    </row>
    <row r="35" spans="1:12" ht="15.95" customHeight="1">
      <c r="A35" s="115"/>
      <c r="B35" s="128"/>
      <c r="C35" s="128"/>
      <c r="D35" s="132"/>
      <c r="E35" s="119"/>
      <c r="F35" s="133"/>
      <c r="G35" s="133"/>
      <c r="H35" s="134"/>
      <c r="I35" s="134"/>
      <c r="J35" s="121"/>
    </row>
    <row r="36" spans="1:12" ht="15.95" customHeight="1">
      <c r="A36" s="115"/>
      <c r="B36" s="138" t="s">
        <v>164</v>
      </c>
      <c r="C36" s="139"/>
      <c r="D36" s="148"/>
      <c r="E36" s="149"/>
      <c r="F36" s="117"/>
      <c r="G36" s="117"/>
      <c r="H36" s="144"/>
      <c r="I36" s="144"/>
      <c r="J36" s="150"/>
    </row>
    <row r="37" spans="1:12" ht="15.95" customHeight="1">
      <c r="A37" s="115"/>
      <c r="B37" s="138" t="s">
        <v>165</v>
      </c>
      <c r="C37" s="139"/>
      <c r="D37" s="148"/>
      <c r="E37" s="149"/>
      <c r="F37" s="117"/>
      <c r="G37" s="117"/>
      <c r="H37" s="144"/>
      <c r="I37" s="144"/>
      <c r="J37" s="150"/>
    </row>
    <row r="38" spans="1:12" ht="15.95" customHeight="1">
      <c r="A38" s="115"/>
      <c r="B38" s="138" t="s">
        <v>166</v>
      </c>
      <c r="C38" s="139"/>
      <c r="D38" s="148"/>
      <c r="E38" s="149"/>
      <c r="F38" s="117"/>
      <c r="G38" s="117"/>
      <c r="H38" s="144"/>
      <c r="I38" s="144"/>
      <c r="J38" s="150"/>
    </row>
    <row r="39" spans="1:12" ht="15.95" customHeight="1" thickBot="1">
      <c r="A39" s="115"/>
      <c r="B39" s="138"/>
      <c r="C39" s="139"/>
      <c r="D39" s="139"/>
      <c r="E39" s="116"/>
      <c r="F39" s="117"/>
      <c r="G39" s="117"/>
      <c r="H39" s="144"/>
      <c r="I39" s="144"/>
      <c r="J39" s="145"/>
    </row>
    <row r="40" spans="1:12" ht="15.95" customHeight="1">
      <c r="A40" s="106" t="s">
        <v>167</v>
      </c>
      <c r="B40" s="107"/>
      <c r="C40" s="107"/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7">
        <v>0</v>
      </c>
    </row>
    <row r="41" spans="1:12" ht="15.95" customHeight="1">
      <c r="A41" s="115"/>
      <c r="B41" s="128"/>
      <c r="C41" s="128"/>
      <c r="D41" s="141"/>
      <c r="E41" s="151"/>
      <c r="F41" s="152"/>
      <c r="G41" s="152"/>
      <c r="H41" s="153"/>
      <c r="I41" s="153"/>
      <c r="J41" s="142"/>
    </row>
    <row r="42" spans="1:12" ht="15.95" customHeight="1">
      <c r="A42" s="115"/>
      <c r="B42" s="138" t="s">
        <v>168</v>
      </c>
      <c r="C42" s="139"/>
      <c r="D42" s="148"/>
      <c r="E42" s="149"/>
      <c r="F42" s="117"/>
      <c r="G42" s="117"/>
      <c r="H42" s="144"/>
      <c r="I42" s="144"/>
      <c r="J42" s="150"/>
      <c r="L42" s="154"/>
    </row>
    <row r="43" spans="1:12" ht="15.95" customHeight="1">
      <c r="A43" s="115"/>
      <c r="B43" s="138" t="s">
        <v>169</v>
      </c>
      <c r="C43" s="139"/>
      <c r="D43" s="148"/>
      <c r="E43" s="149"/>
      <c r="F43" s="117"/>
      <c r="G43" s="117"/>
      <c r="H43" s="144"/>
      <c r="I43" s="144"/>
      <c r="J43" s="150"/>
    </row>
    <row r="44" spans="1:12" ht="15.95" customHeight="1">
      <c r="A44" s="115"/>
      <c r="B44" s="138" t="s">
        <v>170</v>
      </c>
      <c r="C44" s="139"/>
      <c r="D44" s="148"/>
      <c r="E44" s="149"/>
      <c r="F44" s="117"/>
      <c r="G44" s="117"/>
      <c r="H44" s="144"/>
      <c r="I44" s="144"/>
      <c r="J44" s="150"/>
    </row>
    <row r="45" spans="1:12" ht="12.75">
      <c r="A45" s="115"/>
      <c r="B45" s="138"/>
      <c r="C45" s="139"/>
      <c r="D45" s="139"/>
      <c r="E45" s="116"/>
      <c r="F45" s="117"/>
      <c r="G45" s="117"/>
      <c r="H45" s="144"/>
      <c r="I45" s="144"/>
      <c r="J45" s="145"/>
    </row>
    <row r="46" spans="1:12" ht="15">
      <c r="A46" s="155" t="s">
        <v>171</v>
      </c>
      <c r="B46" s="156"/>
      <c r="C46" s="156"/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8">
        <v>0</v>
      </c>
    </row>
    <row r="47" spans="1:12">
      <c r="A47" s="159"/>
      <c r="B47" s="160"/>
      <c r="C47" s="160"/>
      <c r="D47" s="160"/>
      <c r="E47" s="160"/>
      <c r="F47" s="160"/>
      <c r="G47" s="160"/>
      <c r="H47" s="160"/>
      <c r="I47" s="160"/>
      <c r="J47" s="160"/>
    </row>
    <row r="48" spans="1:12">
      <c r="A48" s="159"/>
      <c r="B48" s="161"/>
      <c r="C48" s="162"/>
      <c r="D48" s="162"/>
      <c r="E48" s="163"/>
      <c r="F48" s="159"/>
      <c r="G48" s="164"/>
      <c r="H48" s="164"/>
      <c r="I48" s="163"/>
      <c r="J48" s="163"/>
    </row>
    <row r="49" spans="1:10">
      <c r="A49" s="97"/>
      <c r="B49" s="165"/>
      <c r="C49" s="92"/>
      <c r="D49" s="92"/>
      <c r="E49" s="166"/>
      <c r="F49" s="166"/>
      <c r="G49" s="92"/>
      <c r="H49" s="92"/>
      <c r="I49" s="128"/>
      <c r="J49" s="166"/>
    </row>
    <row r="50" spans="1:10">
      <c r="A50" s="97"/>
      <c r="B50" s="167"/>
      <c r="C50" s="91"/>
      <c r="D50" s="91"/>
      <c r="E50" s="168"/>
      <c r="F50" s="168"/>
      <c r="G50" s="91"/>
      <c r="H50" s="91"/>
      <c r="I50" s="128"/>
      <c r="J50" s="166"/>
    </row>
    <row r="52" spans="1:10">
      <c r="C52" s="92"/>
      <c r="D52" s="92"/>
      <c r="E52" s="9"/>
      <c r="F52" s="9"/>
      <c r="G52" s="92"/>
      <c r="H52" s="92"/>
    </row>
    <row r="53" spans="1:10">
      <c r="C53" s="91"/>
      <c r="D53" s="91"/>
      <c r="E53" s="15"/>
      <c r="F53" s="15"/>
      <c r="G53" s="91"/>
      <c r="H53" s="91"/>
    </row>
  </sheetData>
  <sheetProtection selectLockedCells="1"/>
  <mergeCells count="29">
    <mergeCell ref="C52:D52"/>
    <mergeCell ref="G52:H52"/>
    <mergeCell ref="C53:D53"/>
    <mergeCell ref="G53:H53"/>
    <mergeCell ref="B47:J47"/>
    <mergeCell ref="C48:D48"/>
    <mergeCell ref="G48:H48"/>
    <mergeCell ref="C49:D49"/>
    <mergeCell ref="G49:H49"/>
    <mergeCell ref="C50:D50"/>
    <mergeCell ref="G50:H50"/>
    <mergeCell ref="B8:C8"/>
    <mergeCell ref="A30:C30"/>
    <mergeCell ref="A32:C32"/>
    <mergeCell ref="A34:C34"/>
    <mergeCell ref="A40:C40"/>
    <mergeCell ref="A46:C46"/>
    <mergeCell ref="A4:J4"/>
    <mergeCell ref="K4:T4"/>
    <mergeCell ref="A5:J5"/>
    <mergeCell ref="K5:T5"/>
    <mergeCell ref="A6:C6"/>
    <mergeCell ref="A7:C7"/>
    <mergeCell ref="A1:J1"/>
    <mergeCell ref="K1:T1"/>
    <mergeCell ref="A2:J2"/>
    <mergeCell ref="K2:T2"/>
    <mergeCell ref="A3:J3"/>
    <mergeCell ref="K3:T3"/>
  </mergeCells>
  <printOptions horizontalCentered="1"/>
  <pageMargins left="0.78740157480314965" right="0.19685039370078741" top="0.59055118110236227" bottom="0.19685039370078741" header="0" footer="0"/>
  <pageSetup scale="68" orientation="landscape" horizontalDpi="4294967293" verticalDpi="300" r:id="rId1"/>
  <headerFooter>
    <oddFooter>&amp;CLDF /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topLeftCell="A4" zoomScaleNormal="100" zoomScaleSheetLayoutView="100" workbookViewId="0">
      <selection activeCell="K9" sqref="K9"/>
    </sheetView>
  </sheetViews>
  <sheetFormatPr baseColWidth="10" defaultRowHeight="11.25"/>
  <cols>
    <col min="1" max="1" width="3.7109375" style="551" customWidth="1"/>
    <col min="2" max="2" width="30.7109375" style="551" customWidth="1"/>
    <col min="3" max="3" width="39" style="551" customWidth="1"/>
    <col min="4" max="9" width="15.7109375" style="551" customWidth="1"/>
    <col min="10" max="256" width="11.42578125" style="551"/>
    <col min="257" max="257" width="3.7109375" style="551" customWidth="1"/>
    <col min="258" max="258" width="30.7109375" style="551" customWidth="1"/>
    <col min="259" max="259" width="39" style="551" customWidth="1"/>
    <col min="260" max="265" width="15.7109375" style="551" customWidth="1"/>
    <col min="266" max="512" width="11.42578125" style="551"/>
    <col min="513" max="513" width="3.7109375" style="551" customWidth="1"/>
    <col min="514" max="514" width="30.7109375" style="551" customWidth="1"/>
    <col min="515" max="515" width="39" style="551" customWidth="1"/>
    <col min="516" max="521" width="15.7109375" style="551" customWidth="1"/>
    <col min="522" max="768" width="11.42578125" style="551"/>
    <col min="769" max="769" width="3.7109375" style="551" customWidth="1"/>
    <col min="770" max="770" width="30.7109375" style="551" customWidth="1"/>
    <col min="771" max="771" width="39" style="551" customWidth="1"/>
    <col min="772" max="777" width="15.7109375" style="551" customWidth="1"/>
    <col min="778" max="1024" width="11.42578125" style="551"/>
    <col min="1025" max="1025" width="3.7109375" style="551" customWidth="1"/>
    <col min="1026" max="1026" width="30.7109375" style="551" customWidth="1"/>
    <col min="1027" max="1027" width="39" style="551" customWidth="1"/>
    <col min="1028" max="1033" width="15.7109375" style="551" customWidth="1"/>
    <col min="1034" max="1280" width="11.42578125" style="551"/>
    <col min="1281" max="1281" width="3.7109375" style="551" customWidth="1"/>
    <col min="1282" max="1282" width="30.7109375" style="551" customWidth="1"/>
    <col min="1283" max="1283" width="39" style="551" customWidth="1"/>
    <col min="1284" max="1289" width="15.7109375" style="551" customWidth="1"/>
    <col min="1290" max="1536" width="11.42578125" style="551"/>
    <col min="1537" max="1537" width="3.7109375" style="551" customWidth="1"/>
    <col min="1538" max="1538" width="30.7109375" style="551" customWidth="1"/>
    <col min="1539" max="1539" width="39" style="551" customWidth="1"/>
    <col min="1540" max="1545" width="15.7109375" style="551" customWidth="1"/>
    <col min="1546" max="1792" width="11.42578125" style="551"/>
    <col min="1793" max="1793" width="3.7109375" style="551" customWidth="1"/>
    <col min="1794" max="1794" width="30.7109375" style="551" customWidth="1"/>
    <col min="1795" max="1795" width="39" style="551" customWidth="1"/>
    <col min="1796" max="1801" width="15.7109375" style="551" customWidth="1"/>
    <col min="1802" max="2048" width="11.42578125" style="551"/>
    <col min="2049" max="2049" width="3.7109375" style="551" customWidth="1"/>
    <col min="2050" max="2050" width="30.7109375" style="551" customWidth="1"/>
    <col min="2051" max="2051" width="39" style="551" customWidth="1"/>
    <col min="2052" max="2057" width="15.7109375" style="551" customWidth="1"/>
    <col min="2058" max="2304" width="11.42578125" style="551"/>
    <col min="2305" max="2305" width="3.7109375" style="551" customWidth="1"/>
    <col min="2306" max="2306" width="30.7109375" style="551" customWidth="1"/>
    <col min="2307" max="2307" width="39" style="551" customWidth="1"/>
    <col min="2308" max="2313" width="15.7109375" style="551" customWidth="1"/>
    <col min="2314" max="2560" width="11.42578125" style="551"/>
    <col min="2561" max="2561" width="3.7109375" style="551" customWidth="1"/>
    <col min="2562" max="2562" width="30.7109375" style="551" customWidth="1"/>
    <col min="2563" max="2563" width="39" style="551" customWidth="1"/>
    <col min="2564" max="2569" width="15.7109375" style="551" customWidth="1"/>
    <col min="2570" max="2816" width="11.42578125" style="551"/>
    <col min="2817" max="2817" width="3.7109375" style="551" customWidth="1"/>
    <col min="2818" max="2818" width="30.7109375" style="551" customWidth="1"/>
    <col min="2819" max="2819" width="39" style="551" customWidth="1"/>
    <col min="2820" max="2825" width="15.7109375" style="551" customWidth="1"/>
    <col min="2826" max="3072" width="11.42578125" style="551"/>
    <col min="3073" max="3073" width="3.7109375" style="551" customWidth="1"/>
    <col min="3074" max="3074" width="30.7109375" style="551" customWidth="1"/>
    <col min="3075" max="3075" width="39" style="551" customWidth="1"/>
    <col min="3076" max="3081" width="15.7109375" style="551" customWidth="1"/>
    <col min="3082" max="3328" width="11.42578125" style="551"/>
    <col min="3329" max="3329" width="3.7109375" style="551" customWidth="1"/>
    <col min="3330" max="3330" width="30.7109375" style="551" customWidth="1"/>
    <col min="3331" max="3331" width="39" style="551" customWidth="1"/>
    <col min="3332" max="3337" width="15.7109375" style="551" customWidth="1"/>
    <col min="3338" max="3584" width="11.42578125" style="551"/>
    <col min="3585" max="3585" width="3.7109375" style="551" customWidth="1"/>
    <col min="3586" max="3586" width="30.7109375" style="551" customWidth="1"/>
    <col min="3587" max="3587" width="39" style="551" customWidth="1"/>
    <col min="3588" max="3593" width="15.7109375" style="551" customWidth="1"/>
    <col min="3594" max="3840" width="11.42578125" style="551"/>
    <col min="3841" max="3841" width="3.7109375" style="551" customWidth="1"/>
    <col min="3842" max="3842" width="30.7109375" style="551" customWidth="1"/>
    <col min="3843" max="3843" width="39" style="551" customWidth="1"/>
    <col min="3844" max="3849" width="15.7109375" style="551" customWidth="1"/>
    <col min="3850" max="4096" width="11.42578125" style="551"/>
    <col min="4097" max="4097" width="3.7109375" style="551" customWidth="1"/>
    <col min="4098" max="4098" width="30.7109375" style="551" customWidth="1"/>
    <col min="4099" max="4099" width="39" style="551" customWidth="1"/>
    <col min="4100" max="4105" width="15.7109375" style="551" customWidth="1"/>
    <col min="4106" max="4352" width="11.42578125" style="551"/>
    <col min="4353" max="4353" width="3.7109375" style="551" customWidth="1"/>
    <col min="4354" max="4354" width="30.7109375" style="551" customWidth="1"/>
    <col min="4355" max="4355" width="39" style="551" customWidth="1"/>
    <col min="4356" max="4361" width="15.7109375" style="551" customWidth="1"/>
    <col min="4362" max="4608" width="11.42578125" style="551"/>
    <col min="4609" max="4609" width="3.7109375" style="551" customWidth="1"/>
    <col min="4610" max="4610" width="30.7109375" style="551" customWidth="1"/>
    <col min="4611" max="4611" width="39" style="551" customWidth="1"/>
    <col min="4612" max="4617" width="15.7109375" style="551" customWidth="1"/>
    <col min="4618" max="4864" width="11.42578125" style="551"/>
    <col min="4865" max="4865" width="3.7109375" style="551" customWidth="1"/>
    <col min="4866" max="4866" width="30.7109375" style="551" customWidth="1"/>
    <col min="4867" max="4867" width="39" style="551" customWidth="1"/>
    <col min="4868" max="4873" width="15.7109375" style="551" customWidth="1"/>
    <col min="4874" max="5120" width="11.42578125" style="551"/>
    <col min="5121" max="5121" width="3.7109375" style="551" customWidth="1"/>
    <col min="5122" max="5122" width="30.7109375" style="551" customWidth="1"/>
    <col min="5123" max="5123" width="39" style="551" customWidth="1"/>
    <col min="5124" max="5129" width="15.7109375" style="551" customWidth="1"/>
    <col min="5130" max="5376" width="11.42578125" style="551"/>
    <col min="5377" max="5377" width="3.7109375" style="551" customWidth="1"/>
    <col min="5378" max="5378" width="30.7109375" style="551" customWidth="1"/>
    <col min="5379" max="5379" width="39" style="551" customWidth="1"/>
    <col min="5380" max="5385" width="15.7109375" style="551" customWidth="1"/>
    <col min="5386" max="5632" width="11.42578125" style="551"/>
    <col min="5633" max="5633" width="3.7109375" style="551" customWidth="1"/>
    <col min="5634" max="5634" width="30.7109375" style="551" customWidth="1"/>
    <col min="5635" max="5635" width="39" style="551" customWidth="1"/>
    <col min="5636" max="5641" width="15.7109375" style="551" customWidth="1"/>
    <col min="5642" max="5888" width="11.42578125" style="551"/>
    <col min="5889" max="5889" width="3.7109375" style="551" customWidth="1"/>
    <col min="5890" max="5890" width="30.7109375" style="551" customWidth="1"/>
    <col min="5891" max="5891" width="39" style="551" customWidth="1"/>
    <col min="5892" max="5897" width="15.7109375" style="551" customWidth="1"/>
    <col min="5898" max="6144" width="11.42578125" style="551"/>
    <col min="6145" max="6145" width="3.7109375" style="551" customWidth="1"/>
    <col min="6146" max="6146" width="30.7109375" style="551" customWidth="1"/>
    <col min="6147" max="6147" width="39" style="551" customWidth="1"/>
    <col min="6148" max="6153" width="15.7109375" style="551" customWidth="1"/>
    <col min="6154" max="6400" width="11.42578125" style="551"/>
    <col min="6401" max="6401" width="3.7109375" style="551" customWidth="1"/>
    <col min="6402" max="6402" width="30.7109375" style="551" customWidth="1"/>
    <col min="6403" max="6403" width="39" style="551" customWidth="1"/>
    <col min="6404" max="6409" width="15.7109375" style="551" customWidth="1"/>
    <col min="6410" max="6656" width="11.42578125" style="551"/>
    <col min="6657" max="6657" width="3.7109375" style="551" customWidth="1"/>
    <col min="6658" max="6658" width="30.7109375" style="551" customWidth="1"/>
    <col min="6659" max="6659" width="39" style="551" customWidth="1"/>
    <col min="6660" max="6665" width="15.7109375" style="551" customWidth="1"/>
    <col min="6666" max="6912" width="11.42578125" style="551"/>
    <col min="6913" max="6913" width="3.7109375" style="551" customWidth="1"/>
    <col min="6914" max="6914" width="30.7109375" style="551" customWidth="1"/>
    <col min="6915" max="6915" width="39" style="551" customWidth="1"/>
    <col min="6916" max="6921" width="15.7109375" style="551" customWidth="1"/>
    <col min="6922" max="7168" width="11.42578125" style="551"/>
    <col min="7169" max="7169" width="3.7109375" style="551" customWidth="1"/>
    <col min="7170" max="7170" width="30.7109375" style="551" customWidth="1"/>
    <col min="7171" max="7171" width="39" style="551" customWidth="1"/>
    <col min="7172" max="7177" width="15.7109375" style="551" customWidth="1"/>
    <col min="7178" max="7424" width="11.42578125" style="551"/>
    <col min="7425" max="7425" width="3.7109375" style="551" customWidth="1"/>
    <col min="7426" max="7426" width="30.7109375" style="551" customWidth="1"/>
    <col min="7427" max="7427" width="39" style="551" customWidth="1"/>
    <col min="7428" max="7433" width="15.7109375" style="551" customWidth="1"/>
    <col min="7434" max="7680" width="11.42578125" style="551"/>
    <col min="7681" max="7681" width="3.7109375" style="551" customWidth="1"/>
    <col min="7682" max="7682" width="30.7109375" style="551" customWidth="1"/>
    <col min="7683" max="7683" width="39" style="551" customWidth="1"/>
    <col min="7684" max="7689" width="15.7109375" style="551" customWidth="1"/>
    <col min="7690" max="7936" width="11.42578125" style="551"/>
    <col min="7937" max="7937" width="3.7109375" style="551" customWidth="1"/>
    <col min="7938" max="7938" width="30.7109375" style="551" customWidth="1"/>
    <col min="7939" max="7939" width="39" style="551" customWidth="1"/>
    <col min="7940" max="7945" width="15.7109375" style="551" customWidth="1"/>
    <col min="7946" max="8192" width="11.42578125" style="551"/>
    <col min="8193" max="8193" width="3.7109375" style="551" customWidth="1"/>
    <col min="8194" max="8194" width="30.7109375" style="551" customWidth="1"/>
    <col min="8195" max="8195" width="39" style="551" customWidth="1"/>
    <col min="8196" max="8201" width="15.7109375" style="551" customWidth="1"/>
    <col min="8202" max="8448" width="11.42578125" style="551"/>
    <col min="8449" max="8449" width="3.7109375" style="551" customWidth="1"/>
    <col min="8450" max="8450" width="30.7109375" style="551" customWidth="1"/>
    <col min="8451" max="8451" width="39" style="551" customWidth="1"/>
    <col min="8452" max="8457" width="15.7109375" style="551" customWidth="1"/>
    <col min="8458" max="8704" width="11.42578125" style="551"/>
    <col min="8705" max="8705" width="3.7109375" style="551" customWidth="1"/>
    <col min="8706" max="8706" width="30.7109375" style="551" customWidth="1"/>
    <col min="8707" max="8707" width="39" style="551" customWidth="1"/>
    <col min="8708" max="8713" width="15.7109375" style="551" customWidth="1"/>
    <col min="8714" max="8960" width="11.42578125" style="551"/>
    <col min="8961" max="8961" width="3.7109375" style="551" customWidth="1"/>
    <col min="8962" max="8962" width="30.7109375" style="551" customWidth="1"/>
    <col min="8963" max="8963" width="39" style="551" customWidth="1"/>
    <col min="8964" max="8969" width="15.7109375" style="551" customWidth="1"/>
    <col min="8970" max="9216" width="11.42578125" style="551"/>
    <col min="9217" max="9217" width="3.7109375" style="551" customWidth="1"/>
    <col min="9218" max="9218" width="30.7109375" style="551" customWidth="1"/>
    <col min="9219" max="9219" width="39" style="551" customWidth="1"/>
    <col min="9220" max="9225" width="15.7109375" style="551" customWidth="1"/>
    <col min="9226" max="9472" width="11.42578125" style="551"/>
    <col min="9473" max="9473" width="3.7109375" style="551" customWidth="1"/>
    <col min="9474" max="9474" width="30.7109375" style="551" customWidth="1"/>
    <col min="9475" max="9475" width="39" style="551" customWidth="1"/>
    <col min="9476" max="9481" width="15.7109375" style="551" customWidth="1"/>
    <col min="9482" max="9728" width="11.42578125" style="551"/>
    <col min="9729" max="9729" width="3.7109375" style="551" customWidth="1"/>
    <col min="9730" max="9730" width="30.7109375" style="551" customWidth="1"/>
    <col min="9731" max="9731" width="39" style="551" customWidth="1"/>
    <col min="9732" max="9737" width="15.7109375" style="551" customWidth="1"/>
    <col min="9738" max="9984" width="11.42578125" style="551"/>
    <col min="9985" max="9985" width="3.7109375" style="551" customWidth="1"/>
    <col min="9986" max="9986" width="30.7109375" style="551" customWidth="1"/>
    <col min="9987" max="9987" width="39" style="551" customWidth="1"/>
    <col min="9988" max="9993" width="15.7109375" style="551" customWidth="1"/>
    <col min="9994" max="10240" width="11.42578125" style="551"/>
    <col min="10241" max="10241" width="3.7109375" style="551" customWidth="1"/>
    <col min="10242" max="10242" width="30.7109375" style="551" customWidth="1"/>
    <col min="10243" max="10243" width="39" style="551" customWidth="1"/>
    <col min="10244" max="10249" width="15.7109375" style="551" customWidth="1"/>
    <col min="10250" max="10496" width="11.42578125" style="551"/>
    <col min="10497" max="10497" width="3.7109375" style="551" customWidth="1"/>
    <col min="10498" max="10498" width="30.7109375" style="551" customWidth="1"/>
    <col min="10499" max="10499" width="39" style="551" customWidth="1"/>
    <col min="10500" max="10505" width="15.7109375" style="551" customWidth="1"/>
    <col min="10506" max="10752" width="11.42578125" style="551"/>
    <col min="10753" max="10753" width="3.7109375" style="551" customWidth="1"/>
    <col min="10754" max="10754" width="30.7109375" style="551" customWidth="1"/>
    <col min="10755" max="10755" width="39" style="551" customWidth="1"/>
    <col min="10756" max="10761" width="15.7109375" style="551" customWidth="1"/>
    <col min="10762" max="11008" width="11.42578125" style="551"/>
    <col min="11009" max="11009" width="3.7109375" style="551" customWidth="1"/>
    <col min="11010" max="11010" width="30.7109375" style="551" customWidth="1"/>
    <col min="11011" max="11011" width="39" style="551" customWidth="1"/>
    <col min="11012" max="11017" width="15.7109375" style="551" customWidth="1"/>
    <col min="11018" max="11264" width="11.42578125" style="551"/>
    <col min="11265" max="11265" width="3.7109375" style="551" customWidth="1"/>
    <col min="11266" max="11266" width="30.7109375" style="551" customWidth="1"/>
    <col min="11267" max="11267" width="39" style="551" customWidth="1"/>
    <col min="11268" max="11273" width="15.7109375" style="551" customWidth="1"/>
    <col min="11274" max="11520" width="11.42578125" style="551"/>
    <col min="11521" max="11521" width="3.7109375" style="551" customWidth="1"/>
    <col min="11522" max="11522" width="30.7109375" style="551" customWidth="1"/>
    <col min="11523" max="11523" width="39" style="551" customWidth="1"/>
    <col min="11524" max="11529" width="15.7109375" style="551" customWidth="1"/>
    <col min="11530" max="11776" width="11.42578125" style="551"/>
    <col min="11777" max="11777" width="3.7109375" style="551" customWidth="1"/>
    <col min="11778" max="11778" width="30.7109375" style="551" customWidth="1"/>
    <col min="11779" max="11779" width="39" style="551" customWidth="1"/>
    <col min="11780" max="11785" width="15.7109375" style="551" customWidth="1"/>
    <col min="11786" max="12032" width="11.42578125" style="551"/>
    <col min="12033" max="12033" width="3.7109375" style="551" customWidth="1"/>
    <col min="12034" max="12034" width="30.7109375" style="551" customWidth="1"/>
    <col min="12035" max="12035" width="39" style="551" customWidth="1"/>
    <col min="12036" max="12041" width="15.7109375" style="551" customWidth="1"/>
    <col min="12042" max="12288" width="11.42578125" style="551"/>
    <col min="12289" max="12289" width="3.7109375" style="551" customWidth="1"/>
    <col min="12290" max="12290" width="30.7109375" style="551" customWidth="1"/>
    <col min="12291" max="12291" width="39" style="551" customWidth="1"/>
    <col min="12292" max="12297" width="15.7109375" style="551" customWidth="1"/>
    <col min="12298" max="12544" width="11.42578125" style="551"/>
    <col min="12545" max="12545" width="3.7109375" style="551" customWidth="1"/>
    <col min="12546" max="12546" width="30.7109375" style="551" customWidth="1"/>
    <col min="12547" max="12547" width="39" style="551" customWidth="1"/>
    <col min="12548" max="12553" width="15.7109375" style="551" customWidth="1"/>
    <col min="12554" max="12800" width="11.42578125" style="551"/>
    <col min="12801" max="12801" width="3.7109375" style="551" customWidth="1"/>
    <col min="12802" max="12802" width="30.7109375" style="551" customWidth="1"/>
    <col min="12803" max="12803" width="39" style="551" customWidth="1"/>
    <col min="12804" max="12809" width="15.7109375" style="551" customWidth="1"/>
    <col min="12810" max="13056" width="11.42578125" style="551"/>
    <col min="13057" max="13057" width="3.7109375" style="551" customWidth="1"/>
    <col min="13058" max="13058" width="30.7109375" style="551" customWidth="1"/>
    <col min="13059" max="13059" width="39" style="551" customWidth="1"/>
    <col min="13060" max="13065" width="15.7109375" style="551" customWidth="1"/>
    <col min="13066" max="13312" width="11.42578125" style="551"/>
    <col min="13313" max="13313" width="3.7109375" style="551" customWidth="1"/>
    <col min="13314" max="13314" width="30.7109375" style="551" customWidth="1"/>
    <col min="13315" max="13315" width="39" style="551" customWidth="1"/>
    <col min="13316" max="13321" width="15.7109375" style="551" customWidth="1"/>
    <col min="13322" max="13568" width="11.42578125" style="551"/>
    <col min="13569" max="13569" width="3.7109375" style="551" customWidth="1"/>
    <col min="13570" max="13570" width="30.7109375" style="551" customWidth="1"/>
    <col min="13571" max="13571" width="39" style="551" customWidth="1"/>
    <col min="13572" max="13577" width="15.7109375" style="551" customWidth="1"/>
    <col min="13578" max="13824" width="11.42578125" style="551"/>
    <col min="13825" max="13825" width="3.7109375" style="551" customWidth="1"/>
    <col min="13826" max="13826" width="30.7109375" style="551" customWidth="1"/>
    <col min="13827" max="13827" width="39" style="551" customWidth="1"/>
    <col min="13828" max="13833" width="15.7109375" style="551" customWidth="1"/>
    <col min="13834" max="14080" width="11.42578125" style="551"/>
    <col min="14081" max="14081" width="3.7109375" style="551" customWidth="1"/>
    <col min="14082" max="14082" width="30.7109375" style="551" customWidth="1"/>
    <col min="14083" max="14083" width="39" style="551" customWidth="1"/>
    <col min="14084" max="14089" width="15.7109375" style="551" customWidth="1"/>
    <col min="14090" max="14336" width="11.42578125" style="551"/>
    <col min="14337" max="14337" width="3.7109375" style="551" customWidth="1"/>
    <col min="14338" max="14338" width="30.7109375" style="551" customWidth="1"/>
    <col min="14339" max="14339" width="39" style="551" customWidth="1"/>
    <col min="14340" max="14345" width="15.7109375" style="551" customWidth="1"/>
    <col min="14346" max="14592" width="11.42578125" style="551"/>
    <col min="14593" max="14593" width="3.7109375" style="551" customWidth="1"/>
    <col min="14594" max="14594" width="30.7109375" style="551" customWidth="1"/>
    <col min="14595" max="14595" width="39" style="551" customWidth="1"/>
    <col min="14596" max="14601" width="15.7109375" style="551" customWidth="1"/>
    <col min="14602" max="14848" width="11.42578125" style="551"/>
    <col min="14849" max="14849" width="3.7109375" style="551" customWidth="1"/>
    <col min="14850" max="14850" width="30.7109375" style="551" customWidth="1"/>
    <col min="14851" max="14851" width="39" style="551" customWidth="1"/>
    <col min="14852" max="14857" width="15.7109375" style="551" customWidth="1"/>
    <col min="14858" max="15104" width="11.42578125" style="551"/>
    <col min="15105" max="15105" width="3.7109375" style="551" customWidth="1"/>
    <col min="15106" max="15106" width="30.7109375" style="551" customWidth="1"/>
    <col min="15107" max="15107" width="39" style="551" customWidth="1"/>
    <col min="15108" max="15113" width="15.7109375" style="551" customWidth="1"/>
    <col min="15114" max="15360" width="11.42578125" style="551"/>
    <col min="15361" max="15361" width="3.7109375" style="551" customWidth="1"/>
    <col min="15362" max="15362" width="30.7109375" style="551" customWidth="1"/>
    <col min="15363" max="15363" width="39" style="551" customWidth="1"/>
    <col min="15364" max="15369" width="15.7109375" style="551" customWidth="1"/>
    <col min="15370" max="15616" width="11.42578125" style="551"/>
    <col min="15617" max="15617" width="3.7109375" style="551" customWidth="1"/>
    <col min="15618" max="15618" width="30.7109375" style="551" customWidth="1"/>
    <col min="15619" max="15619" width="39" style="551" customWidth="1"/>
    <col min="15620" max="15625" width="15.7109375" style="551" customWidth="1"/>
    <col min="15626" max="15872" width="11.42578125" style="551"/>
    <col min="15873" max="15873" width="3.7109375" style="551" customWidth="1"/>
    <col min="15874" max="15874" width="30.7109375" style="551" customWidth="1"/>
    <col min="15875" max="15875" width="39" style="551" customWidth="1"/>
    <col min="15876" max="15881" width="15.7109375" style="551" customWidth="1"/>
    <col min="15882" max="16128" width="11.42578125" style="551"/>
    <col min="16129" max="16129" width="3.7109375" style="551" customWidth="1"/>
    <col min="16130" max="16130" width="30.7109375" style="551" customWidth="1"/>
    <col min="16131" max="16131" width="39" style="551" customWidth="1"/>
    <col min="16132" max="16137" width="15.7109375" style="551" customWidth="1"/>
    <col min="16138" max="16384" width="11.42578125" style="551"/>
  </cols>
  <sheetData>
    <row r="1" spans="1:9" ht="18.75" customHeight="1">
      <c r="A1" s="490" t="s">
        <v>141</v>
      </c>
      <c r="B1" s="490"/>
      <c r="C1" s="490"/>
      <c r="D1" s="490"/>
      <c r="E1" s="490"/>
      <c r="F1" s="490"/>
      <c r="G1" s="490"/>
      <c r="H1" s="490"/>
      <c r="I1" s="490"/>
    </row>
    <row r="2" spans="1:9" ht="18.75" customHeight="1">
      <c r="A2" s="490" t="s">
        <v>143</v>
      </c>
      <c r="B2" s="490"/>
      <c r="C2" s="490"/>
      <c r="D2" s="490"/>
      <c r="E2" s="490"/>
      <c r="F2" s="490"/>
      <c r="G2" s="490"/>
      <c r="H2" s="490"/>
      <c r="I2" s="490"/>
    </row>
    <row r="3" spans="1:9" ht="18.75" customHeight="1">
      <c r="A3" s="490" t="s">
        <v>509</v>
      </c>
      <c r="B3" s="490"/>
      <c r="C3" s="490"/>
      <c r="D3" s="490"/>
      <c r="E3" s="490"/>
      <c r="F3" s="490"/>
      <c r="G3" s="490"/>
      <c r="H3" s="490"/>
      <c r="I3" s="490"/>
    </row>
    <row r="4" spans="1:9" ht="18.75" customHeight="1">
      <c r="A4" s="552" t="s">
        <v>333</v>
      </c>
      <c r="B4" s="552"/>
      <c r="C4" s="552"/>
      <c r="D4" s="552"/>
      <c r="E4" s="552"/>
      <c r="F4" s="552"/>
      <c r="G4" s="552"/>
      <c r="H4" s="552"/>
      <c r="I4" s="552"/>
    </row>
    <row r="5" spans="1:9" s="554" customFormat="1" ht="11.25" customHeight="1">
      <c r="A5" s="553"/>
      <c r="B5" s="553"/>
      <c r="C5" s="553"/>
      <c r="D5" s="553"/>
      <c r="E5" s="553"/>
      <c r="F5" s="553"/>
      <c r="G5" s="553"/>
      <c r="H5" s="553"/>
      <c r="I5" s="553"/>
    </row>
    <row r="6" spans="1:9" s="554" customFormat="1">
      <c r="A6" s="555" t="s">
        <v>482</v>
      </c>
      <c r="B6" s="556"/>
      <c r="C6" s="556"/>
      <c r="D6" s="503">
        <v>2016</v>
      </c>
      <c r="E6" s="503">
        <v>2017</v>
      </c>
      <c r="F6" s="503">
        <v>2018</v>
      </c>
      <c r="G6" s="503">
        <v>2019</v>
      </c>
      <c r="H6" s="503">
        <v>2020</v>
      </c>
      <c r="I6" s="557" t="s">
        <v>510</v>
      </c>
    </row>
    <row r="7" spans="1:9" ht="11.25" customHeight="1">
      <c r="A7" s="500"/>
      <c r="B7" s="501"/>
      <c r="C7" s="501"/>
      <c r="D7" s="503"/>
      <c r="E7" s="503"/>
      <c r="F7" s="503" t="s">
        <v>258</v>
      </c>
      <c r="G7" s="503" t="s">
        <v>258</v>
      </c>
      <c r="H7" s="503" t="s">
        <v>258</v>
      </c>
      <c r="I7" s="557" t="s">
        <v>258</v>
      </c>
    </row>
    <row r="8" spans="1:9">
      <c r="A8" s="505"/>
      <c r="B8" s="506"/>
      <c r="C8" s="506"/>
      <c r="D8" s="503"/>
      <c r="E8" s="503"/>
      <c r="F8" s="503" t="s">
        <v>262</v>
      </c>
      <c r="G8" s="503" t="s">
        <v>262</v>
      </c>
      <c r="H8" s="503" t="s">
        <v>262</v>
      </c>
      <c r="I8" s="557" t="s">
        <v>262</v>
      </c>
    </row>
    <row r="9" spans="1:9" ht="12" customHeight="1">
      <c r="A9" s="517" t="s">
        <v>484</v>
      </c>
      <c r="B9" s="517"/>
      <c r="C9" s="517"/>
      <c r="D9" s="518">
        <f t="shared" ref="D9:I9" si="0">D11+D12+D13+D14+D15+D16+D17+D18+D19+D20+D21+D22</f>
        <v>114742049</v>
      </c>
      <c r="E9" s="518">
        <f t="shared" si="0"/>
        <v>167447706</v>
      </c>
      <c r="F9" s="518">
        <f t="shared" si="0"/>
        <v>194320459</v>
      </c>
      <c r="G9" s="518">
        <f t="shared" si="0"/>
        <v>197267991</v>
      </c>
      <c r="H9" s="518">
        <f t="shared" si="0"/>
        <v>131898493</v>
      </c>
      <c r="I9" s="518">
        <f t="shared" si="0"/>
        <v>96682233</v>
      </c>
    </row>
    <row r="10" spans="1:9" ht="15" customHeight="1">
      <c r="A10" s="517" t="s">
        <v>485</v>
      </c>
      <c r="B10" s="517"/>
      <c r="C10" s="517"/>
      <c r="D10" s="518"/>
      <c r="E10" s="518"/>
      <c r="F10" s="518"/>
      <c r="G10" s="518"/>
      <c r="H10" s="518"/>
      <c r="I10" s="518"/>
    </row>
    <row r="11" spans="1:9" ht="15" customHeight="1">
      <c r="A11" s="558" t="s">
        <v>511</v>
      </c>
      <c r="B11" s="558"/>
      <c r="C11" s="558"/>
      <c r="D11" s="511">
        <v>0</v>
      </c>
      <c r="E11" s="511">
        <v>0</v>
      </c>
      <c r="F11" s="511">
        <v>0</v>
      </c>
      <c r="G11" s="511">
        <v>0</v>
      </c>
      <c r="H11" s="511">
        <v>0</v>
      </c>
      <c r="I11" s="511">
        <v>0</v>
      </c>
    </row>
    <row r="12" spans="1:9" ht="15" customHeight="1">
      <c r="A12" s="558" t="s">
        <v>512</v>
      </c>
      <c r="B12" s="558"/>
      <c r="C12" s="558"/>
      <c r="D12" s="511">
        <v>0</v>
      </c>
      <c r="E12" s="511">
        <v>0</v>
      </c>
      <c r="F12" s="511">
        <v>0</v>
      </c>
      <c r="G12" s="511">
        <v>0</v>
      </c>
      <c r="H12" s="511">
        <v>0</v>
      </c>
      <c r="I12" s="511">
        <v>0</v>
      </c>
    </row>
    <row r="13" spans="1:9" ht="15" customHeight="1">
      <c r="A13" s="558" t="s">
        <v>513</v>
      </c>
      <c r="B13" s="558"/>
      <c r="C13" s="558"/>
      <c r="D13" s="511">
        <v>0</v>
      </c>
      <c r="E13" s="511">
        <v>0</v>
      </c>
      <c r="F13" s="511">
        <v>0</v>
      </c>
      <c r="G13" s="511">
        <v>0</v>
      </c>
      <c r="H13" s="511">
        <v>0</v>
      </c>
      <c r="I13" s="511">
        <v>0</v>
      </c>
    </row>
    <row r="14" spans="1:9" ht="15" customHeight="1">
      <c r="A14" s="558" t="s">
        <v>514</v>
      </c>
      <c r="B14" s="558"/>
      <c r="C14" s="558"/>
      <c r="D14" s="511">
        <v>0</v>
      </c>
      <c r="E14" s="511">
        <v>0</v>
      </c>
      <c r="F14" s="511">
        <v>0</v>
      </c>
      <c r="G14" s="511">
        <v>0</v>
      </c>
      <c r="H14" s="511">
        <v>0</v>
      </c>
      <c r="I14" s="511">
        <v>0</v>
      </c>
    </row>
    <row r="15" spans="1:9" ht="15" customHeight="1">
      <c r="A15" s="558" t="s">
        <v>515</v>
      </c>
      <c r="B15" s="558"/>
      <c r="C15" s="558"/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</row>
    <row r="16" spans="1:9" ht="15" customHeight="1">
      <c r="A16" s="558" t="s">
        <v>516</v>
      </c>
      <c r="B16" s="558"/>
      <c r="C16" s="558"/>
      <c r="D16" s="511">
        <v>0</v>
      </c>
      <c r="E16" s="511">
        <v>0</v>
      </c>
      <c r="F16" s="511">
        <v>0</v>
      </c>
      <c r="G16" s="511">
        <v>0</v>
      </c>
      <c r="H16" s="511">
        <v>0</v>
      </c>
      <c r="I16" s="511">
        <v>48735</v>
      </c>
    </row>
    <row r="17" spans="1:9" ht="15" customHeight="1">
      <c r="A17" s="558" t="s">
        <v>517</v>
      </c>
      <c r="B17" s="558"/>
      <c r="C17" s="558"/>
      <c r="D17" s="511">
        <v>18165404</v>
      </c>
      <c r="E17" s="511">
        <v>20735799</v>
      </c>
      <c r="F17" s="511">
        <v>24840652</v>
      </c>
      <c r="G17" s="511">
        <v>28406658</v>
      </c>
      <c r="H17" s="511">
        <v>9948135</v>
      </c>
      <c r="I17" s="511">
        <v>2376813</v>
      </c>
    </row>
    <row r="18" spans="1:9" ht="15" customHeight="1">
      <c r="A18" s="558" t="s">
        <v>518</v>
      </c>
      <c r="B18" s="558"/>
      <c r="C18" s="558"/>
      <c r="D18" s="511">
        <v>0</v>
      </c>
      <c r="E18" s="511">
        <v>0</v>
      </c>
      <c r="F18" s="511">
        <v>0</v>
      </c>
      <c r="G18" s="511">
        <v>0</v>
      </c>
      <c r="H18" s="511">
        <v>0</v>
      </c>
      <c r="I18" s="511">
        <v>0</v>
      </c>
    </row>
    <row r="19" spans="1:9" ht="15" customHeight="1">
      <c r="A19" s="558" t="s">
        <v>519</v>
      </c>
      <c r="B19" s="558"/>
      <c r="C19" s="558"/>
      <c r="D19" s="511">
        <v>0</v>
      </c>
      <c r="E19" s="511">
        <v>0</v>
      </c>
      <c r="F19" s="511">
        <v>0</v>
      </c>
      <c r="G19" s="511">
        <v>0</v>
      </c>
      <c r="H19" s="511">
        <v>0</v>
      </c>
      <c r="I19" s="511">
        <v>0</v>
      </c>
    </row>
    <row r="20" spans="1:9" ht="15" customHeight="1">
      <c r="A20" s="558" t="s">
        <v>520</v>
      </c>
      <c r="B20" s="558"/>
      <c r="C20" s="558"/>
      <c r="D20" s="511">
        <v>96576645</v>
      </c>
      <c r="E20" s="511">
        <v>146711907</v>
      </c>
      <c r="F20" s="511">
        <v>169479807</v>
      </c>
      <c r="G20" s="511">
        <v>168861333</v>
      </c>
      <c r="H20" s="511">
        <v>121950358</v>
      </c>
      <c r="I20" s="511">
        <v>94256685</v>
      </c>
    </row>
    <row r="21" spans="1:9" ht="15" customHeight="1">
      <c r="A21" s="558" t="s">
        <v>521</v>
      </c>
      <c r="B21" s="558"/>
      <c r="C21" s="558"/>
      <c r="D21" s="511">
        <v>0</v>
      </c>
      <c r="E21" s="511">
        <v>0</v>
      </c>
      <c r="F21" s="511">
        <v>0</v>
      </c>
      <c r="G21" s="511">
        <v>0</v>
      </c>
      <c r="H21" s="511">
        <v>0</v>
      </c>
      <c r="I21" s="511">
        <v>0</v>
      </c>
    </row>
    <row r="22" spans="1:9" ht="15" customHeight="1">
      <c r="A22" s="558" t="s">
        <v>522</v>
      </c>
      <c r="B22" s="558"/>
      <c r="C22" s="558"/>
      <c r="D22" s="512">
        <v>0</v>
      </c>
      <c r="E22" s="512">
        <v>0</v>
      </c>
      <c r="F22" s="512">
        <v>0</v>
      </c>
      <c r="G22" s="512">
        <v>0</v>
      </c>
      <c r="H22" s="512">
        <v>0</v>
      </c>
      <c r="I22" s="512">
        <v>0</v>
      </c>
    </row>
    <row r="23" spans="1:9" ht="15" customHeight="1">
      <c r="A23" s="559"/>
      <c r="B23" s="560"/>
      <c r="C23" s="561"/>
      <c r="D23" s="518"/>
      <c r="E23" s="518"/>
      <c r="F23" s="518"/>
      <c r="G23" s="518"/>
      <c r="H23" s="518"/>
      <c r="I23" s="518"/>
    </row>
    <row r="24" spans="1:9" ht="12" customHeight="1">
      <c r="A24" s="517" t="s">
        <v>490</v>
      </c>
      <c r="B24" s="517"/>
      <c r="C24" s="517"/>
      <c r="D24" s="518">
        <f t="shared" ref="D24:I24" si="1">D25+D26+D27+D28+D29</f>
        <v>5238296</v>
      </c>
      <c r="E24" s="518">
        <f t="shared" si="1"/>
        <v>39854188</v>
      </c>
      <c r="F24" s="518">
        <f t="shared" si="1"/>
        <v>4295</v>
      </c>
      <c r="G24" s="518">
        <f t="shared" si="1"/>
        <v>2680197</v>
      </c>
      <c r="H24" s="518">
        <f t="shared" si="1"/>
        <v>220000</v>
      </c>
      <c r="I24" s="518">
        <f t="shared" si="1"/>
        <v>0</v>
      </c>
    </row>
    <row r="25" spans="1:9" ht="15" customHeight="1">
      <c r="A25" s="519" t="s">
        <v>523</v>
      </c>
      <c r="B25" s="519"/>
      <c r="C25" s="519"/>
      <c r="D25" s="511">
        <v>5238296</v>
      </c>
      <c r="E25" s="511">
        <v>39854188</v>
      </c>
      <c r="F25" s="511">
        <v>4295</v>
      </c>
      <c r="G25" s="511">
        <v>2680197</v>
      </c>
      <c r="H25" s="511">
        <v>220000</v>
      </c>
      <c r="I25" s="511">
        <v>0</v>
      </c>
    </row>
    <row r="26" spans="1:9" ht="15" customHeight="1">
      <c r="A26" s="519" t="s">
        <v>524</v>
      </c>
      <c r="B26" s="519"/>
      <c r="C26" s="519"/>
      <c r="D26" s="511">
        <v>0</v>
      </c>
      <c r="E26" s="511">
        <v>0</v>
      </c>
      <c r="F26" s="511">
        <v>0</v>
      </c>
      <c r="G26" s="511">
        <v>0</v>
      </c>
      <c r="H26" s="511">
        <v>0</v>
      </c>
      <c r="I26" s="511">
        <v>0</v>
      </c>
    </row>
    <row r="27" spans="1:9" ht="15" customHeight="1">
      <c r="A27" s="519" t="s">
        <v>525</v>
      </c>
      <c r="B27" s="519"/>
      <c r="C27" s="519"/>
      <c r="D27" s="511">
        <v>0</v>
      </c>
      <c r="E27" s="511">
        <v>0</v>
      </c>
      <c r="F27" s="511">
        <v>0</v>
      </c>
      <c r="G27" s="511">
        <v>0</v>
      </c>
      <c r="H27" s="511">
        <v>0</v>
      </c>
      <c r="I27" s="511">
        <v>0</v>
      </c>
    </row>
    <row r="28" spans="1:9" ht="15" customHeight="1">
      <c r="A28" s="519" t="s">
        <v>526</v>
      </c>
      <c r="B28" s="519"/>
      <c r="C28" s="519"/>
      <c r="D28" s="511">
        <v>0</v>
      </c>
      <c r="E28" s="511">
        <v>0</v>
      </c>
      <c r="F28" s="511">
        <v>0</v>
      </c>
      <c r="G28" s="511">
        <v>0</v>
      </c>
      <c r="H28" s="511">
        <v>0</v>
      </c>
      <c r="I28" s="511">
        <v>0</v>
      </c>
    </row>
    <row r="29" spans="1:9" ht="15" customHeight="1">
      <c r="A29" s="519" t="s">
        <v>527</v>
      </c>
      <c r="B29" s="519"/>
      <c r="C29" s="519"/>
      <c r="D29" s="511">
        <v>0</v>
      </c>
      <c r="E29" s="511">
        <v>0</v>
      </c>
      <c r="F29" s="511">
        <v>0</v>
      </c>
      <c r="G29" s="511">
        <v>0</v>
      </c>
      <c r="H29" s="511">
        <v>0</v>
      </c>
      <c r="I29" s="511">
        <v>0</v>
      </c>
    </row>
    <row r="30" spans="1:9" ht="15" customHeight="1">
      <c r="A30" s="562"/>
      <c r="B30" s="563"/>
      <c r="C30" s="519"/>
      <c r="D30" s="564"/>
      <c r="E30" s="564"/>
      <c r="F30" s="564"/>
      <c r="G30" s="564"/>
      <c r="H30" s="564"/>
      <c r="I30" s="564"/>
    </row>
    <row r="31" spans="1:9" ht="12" customHeight="1">
      <c r="A31" s="517" t="s">
        <v>528</v>
      </c>
      <c r="B31" s="517"/>
      <c r="C31" s="517"/>
      <c r="D31" s="518">
        <f t="shared" ref="D31:I31" si="2">D32</f>
        <v>0</v>
      </c>
      <c r="E31" s="518">
        <f t="shared" si="2"/>
        <v>0</v>
      </c>
      <c r="F31" s="518">
        <f t="shared" si="2"/>
        <v>0</v>
      </c>
      <c r="G31" s="518">
        <f t="shared" si="2"/>
        <v>0</v>
      </c>
      <c r="H31" s="518">
        <f t="shared" si="2"/>
        <v>832</v>
      </c>
      <c r="I31" s="518">
        <f t="shared" si="2"/>
        <v>0</v>
      </c>
    </row>
    <row r="32" spans="1:9" ht="15" customHeight="1">
      <c r="A32" s="519" t="s">
        <v>529</v>
      </c>
      <c r="B32" s="519"/>
      <c r="C32" s="519"/>
      <c r="D32" s="511">
        <v>0</v>
      </c>
      <c r="E32" s="511">
        <v>0</v>
      </c>
      <c r="F32" s="511">
        <v>0</v>
      </c>
      <c r="G32" s="511">
        <v>0</v>
      </c>
      <c r="H32" s="511">
        <v>832</v>
      </c>
      <c r="I32" s="511">
        <v>0</v>
      </c>
    </row>
    <row r="33" spans="1:9" ht="15" customHeight="1">
      <c r="A33" s="517"/>
      <c r="B33" s="517"/>
      <c r="C33" s="517"/>
      <c r="D33" s="564"/>
      <c r="E33" s="564"/>
      <c r="F33" s="564"/>
      <c r="G33" s="564"/>
      <c r="H33" s="564"/>
      <c r="I33" s="564"/>
    </row>
    <row r="34" spans="1:9" ht="12" customHeight="1">
      <c r="A34" s="517" t="s">
        <v>530</v>
      </c>
      <c r="B34" s="517"/>
      <c r="C34" s="517"/>
      <c r="D34" s="518">
        <f t="shared" ref="D34:I34" si="3">D9+D24+D31</f>
        <v>119980345</v>
      </c>
      <c r="E34" s="518">
        <f t="shared" si="3"/>
        <v>207301894</v>
      </c>
      <c r="F34" s="518">
        <f t="shared" si="3"/>
        <v>194324754</v>
      </c>
      <c r="G34" s="518">
        <f t="shared" si="3"/>
        <v>199948188</v>
      </c>
      <c r="H34" s="518">
        <f t="shared" si="3"/>
        <v>132119325</v>
      </c>
      <c r="I34" s="518">
        <f t="shared" si="3"/>
        <v>96682233</v>
      </c>
    </row>
    <row r="35" spans="1:9" ht="15" customHeight="1">
      <c r="A35" s="517"/>
      <c r="B35" s="517"/>
      <c r="C35" s="517"/>
      <c r="D35" s="518"/>
      <c r="E35" s="518"/>
      <c r="F35" s="518"/>
      <c r="G35" s="518"/>
      <c r="H35" s="518"/>
      <c r="I35" s="518"/>
    </row>
    <row r="36" spans="1:9" ht="12" customHeight="1">
      <c r="A36" s="517" t="s">
        <v>531</v>
      </c>
      <c r="B36" s="517"/>
      <c r="C36" s="517"/>
      <c r="D36" s="518"/>
      <c r="E36" s="518"/>
      <c r="F36" s="518"/>
      <c r="G36" s="518"/>
      <c r="H36" s="518"/>
      <c r="I36" s="518"/>
    </row>
    <row r="37" spans="1:9" ht="15" customHeight="1">
      <c r="A37" s="519" t="s">
        <v>500</v>
      </c>
      <c r="B37" s="519"/>
      <c r="C37" s="519"/>
      <c r="D37" s="564"/>
      <c r="E37" s="564"/>
      <c r="F37" s="564"/>
      <c r="G37" s="564"/>
      <c r="H37" s="564"/>
      <c r="I37" s="564"/>
    </row>
    <row r="38" spans="1:9" ht="22.5" customHeight="1">
      <c r="A38" s="519" t="s">
        <v>501</v>
      </c>
      <c r="B38" s="519"/>
      <c r="C38" s="519"/>
      <c r="D38" s="564"/>
      <c r="E38" s="564"/>
      <c r="F38" s="564"/>
      <c r="G38" s="564"/>
      <c r="H38" s="564"/>
      <c r="I38" s="564"/>
    </row>
    <row r="39" spans="1:9" ht="21" customHeight="1">
      <c r="A39" s="565" t="s">
        <v>502</v>
      </c>
      <c r="B39" s="565"/>
      <c r="C39" s="565"/>
      <c r="D39" s="526"/>
      <c r="E39" s="526"/>
      <c r="F39" s="526"/>
      <c r="G39" s="526"/>
      <c r="H39" s="526"/>
      <c r="I39" s="526"/>
    </row>
    <row r="40" spans="1:9" ht="12" customHeight="1">
      <c r="A40" s="527" t="s">
        <v>503</v>
      </c>
      <c r="B40" s="566"/>
      <c r="C40" s="439"/>
      <c r="D40" s="439"/>
      <c r="E40" s="439"/>
      <c r="F40" s="439"/>
      <c r="G40" s="439"/>
      <c r="H40" s="439"/>
      <c r="I40" s="439"/>
    </row>
  </sheetData>
  <sheetProtection selectLockedCells="1"/>
  <mergeCells count="41">
    <mergeCell ref="A39:C39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B30:C30"/>
    <mergeCell ref="A31:C31"/>
    <mergeCell ref="A32:C32"/>
    <mergeCell ref="A20:C20"/>
    <mergeCell ref="A21:C21"/>
    <mergeCell ref="A22:C22"/>
    <mergeCell ref="A24:C24"/>
    <mergeCell ref="A25:C25"/>
    <mergeCell ref="A26:C26"/>
    <mergeCell ref="A14:C14"/>
    <mergeCell ref="A15:C15"/>
    <mergeCell ref="A16:C16"/>
    <mergeCell ref="A17:C17"/>
    <mergeCell ref="A18:C18"/>
    <mergeCell ref="A19:C19"/>
    <mergeCell ref="I6:I8"/>
    <mergeCell ref="A9:C9"/>
    <mergeCell ref="A10:C10"/>
    <mergeCell ref="A11:C11"/>
    <mergeCell ref="A12:C12"/>
    <mergeCell ref="A13:C13"/>
    <mergeCell ref="A1:I1"/>
    <mergeCell ref="A2:I2"/>
    <mergeCell ref="A3:I3"/>
    <mergeCell ref="A4:I4"/>
    <mergeCell ref="A6:C8"/>
    <mergeCell ref="D6:D8"/>
    <mergeCell ref="E6:E8"/>
    <mergeCell ref="F6:F8"/>
    <mergeCell ref="G6:G8"/>
    <mergeCell ref="H6:H8"/>
  </mergeCells>
  <printOptions horizontalCentered="1"/>
  <pageMargins left="0.6692913385826772" right="0.51181102362204722" top="0.70866141732283472" bottom="0.70866141732283472" header="0" footer="0.39370078740157483"/>
  <pageSetup scale="74" orientation="landscape" horizontalDpi="300" verticalDpi="300" r:id="rId1"/>
  <headerFooter>
    <oddFooter>&amp;C&amp;K00-049LDF / 7.c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100" zoomScaleSheetLayoutView="100" workbookViewId="0">
      <selection activeCell="F23" sqref="F23"/>
    </sheetView>
  </sheetViews>
  <sheetFormatPr baseColWidth="10" defaultRowHeight="15"/>
  <cols>
    <col min="1" max="1" width="4.5703125" style="551" customWidth="1"/>
    <col min="2" max="2" width="57.28515625" style="551" customWidth="1"/>
    <col min="3" max="3" width="16" style="551" bestFit="1" customWidth="1"/>
    <col min="4" max="4" width="15.7109375" style="551" customWidth="1"/>
    <col min="5" max="5" width="16.7109375" style="551" bestFit="1" customWidth="1"/>
    <col min="6" max="6" width="16.140625" style="551" bestFit="1" customWidth="1"/>
    <col min="7" max="7" width="15.7109375" style="551" bestFit="1" customWidth="1"/>
    <col min="8" max="8" width="16.7109375" style="551" bestFit="1" customWidth="1"/>
    <col min="9" max="256" width="11.42578125" style="531"/>
    <col min="257" max="257" width="4.5703125" style="531" customWidth="1"/>
    <col min="258" max="258" width="57.28515625" style="531" customWidth="1"/>
    <col min="259" max="259" width="16" style="531" bestFit="1" customWidth="1"/>
    <col min="260" max="260" width="15.7109375" style="531" customWidth="1"/>
    <col min="261" max="261" width="16.7109375" style="531" bestFit="1" customWidth="1"/>
    <col min="262" max="262" width="16.140625" style="531" bestFit="1" customWidth="1"/>
    <col min="263" max="263" width="15.7109375" style="531" bestFit="1" customWidth="1"/>
    <col min="264" max="264" width="16.7109375" style="531" bestFit="1" customWidth="1"/>
    <col min="265" max="512" width="11.42578125" style="531"/>
    <col min="513" max="513" width="4.5703125" style="531" customWidth="1"/>
    <col min="514" max="514" width="57.28515625" style="531" customWidth="1"/>
    <col min="515" max="515" width="16" style="531" bestFit="1" customWidth="1"/>
    <col min="516" max="516" width="15.7109375" style="531" customWidth="1"/>
    <col min="517" max="517" width="16.7109375" style="531" bestFit="1" customWidth="1"/>
    <col min="518" max="518" width="16.140625" style="531" bestFit="1" customWidth="1"/>
    <col min="519" max="519" width="15.7109375" style="531" bestFit="1" customWidth="1"/>
    <col min="520" max="520" width="16.7109375" style="531" bestFit="1" customWidth="1"/>
    <col min="521" max="768" width="11.42578125" style="531"/>
    <col min="769" max="769" width="4.5703125" style="531" customWidth="1"/>
    <col min="770" max="770" width="57.28515625" style="531" customWidth="1"/>
    <col min="771" max="771" width="16" style="531" bestFit="1" customWidth="1"/>
    <col min="772" max="772" width="15.7109375" style="531" customWidth="1"/>
    <col min="773" max="773" width="16.7109375" style="531" bestFit="1" customWidth="1"/>
    <col min="774" max="774" width="16.140625" style="531" bestFit="1" customWidth="1"/>
    <col min="775" max="775" width="15.7109375" style="531" bestFit="1" customWidth="1"/>
    <col min="776" max="776" width="16.7109375" style="531" bestFit="1" customWidth="1"/>
    <col min="777" max="1024" width="11.42578125" style="531"/>
    <col min="1025" max="1025" width="4.5703125" style="531" customWidth="1"/>
    <col min="1026" max="1026" width="57.28515625" style="531" customWidth="1"/>
    <col min="1027" max="1027" width="16" style="531" bestFit="1" customWidth="1"/>
    <col min="1028" max="1028" width="15.7109375" style="531" customWidth="1"/>
    <col min="1029" max="1029" width="16.7109375" style="531" bestFit="1" customWidth="1"/>
    <col min="1030" max="1030" width="16.140625" style="531" bestFit="1" customWidth="1"/>
    <col min="1031" max="1031" width="15.7109375" style="531" bestFit="1" customWidth="1"/>
    <col min="1032" max="1032" width="16.7109375" style="531" bestFit="1" customWidth="1"/>
    <col min="1033" max="1280" width="11.42578125" style="531"/>
    <col min="1281" max="1281" width="4.5703125" style="531" customWidth="1"/>
    <col min="1282" max="1282" width="57.28515625" style="531" customWidth="1"/>
    <col min="1283" max="1283" width="16" style="531" bestFit="1" customWidth="1"/>
    <col min="1284" max="1284" width="15.7109375" style="531" customWidth="1"/>
    <col min="1285" max="1285" width="16.7109375" style="531" bestFit="1" customWidth="1"/>
    <col min="1286" max="1286" width="16.140625" style="531" bestFit="1" customWidth="1"/>
    <col min="1287" max="1287" width="15.7109375" style="531" bestFit="1" customWidth="1"/>
    <col min="1288" max="1288" width="16.7109375" style="531" bestFit="1" customWidth="1"/>
    <col min="1289" max="1536" width="11.42578125" style="531"/>
    <col min="1537" max="1537" width="4.5703125" style="531" customWidth="1"/>
    <col min="1538" max="1538" width="57.28515625" style="531" customWidth="1"/>
    <col min="1539" max="1539" width="16" style="531" bestFit="1" customWidth="1"/>
    <col min="1540" max="1540" width="15.7109375" style="531" customWidth="1"/>
    <col min="1541" max="1541" width="16.7109375" style="531" bestFit="1" customWidth="1"/>
    <col min="1542" max="1542" width="16.140625" style="531" bestFit="1" customWidth="1"/>
    <col min="1543" max="1543" width="15.7109375" style="531" bestFit="1" customWidth="1"/>
    <col min="1544" max="1544" width="16.7109375" style="531" bestFit="1" customWidth="1"/>
    <col min="1545" max="1792" width="11.42578125" style="531"/>
    <col min="1793" max="1793" width="4.5703125" style="531" customWidth="1"/>
    <col min="1794" max="1794" width="57.28515625" style="531" customWidth="1"/>
    <col min="1795" max="1795" width="16" style="531" bestFit="1" customWidth="1"/>
    <col min="1796" max="1796" width="15.7109375" style="531" customWidth="1"/>
    <col min="1797" max="1797" width="16.7109375" style="531" bestFit="1" customWidth="1"/>
    <col min="1798" max="1798" width="16.140625" style="531" bestFit="1" customWidth="1"/>
    <col min="1799" max="1799" width="15.7109375" style="531" bestFit="1" customWidth="1"/>
    <col min="1800" max="1800" width="16.7109375" style="531" bestFit="1" customWidth="1"/>
    <col min="1801" max="2048" width="11.42578125" style="531"/>
    <col min="2049" max="2049" width="4.5703125" style="531" customWidth="1"/>
    <col min="2050" max="2050" width="57.28515625" style="531" customWidth="1"/>
    <col min="2051" max="2051" width="16" style="531" bestFit="1" customWidth="1"/>
    <col min="2052" max="2052" width="15.7109375" style="531" customWidth="1"/>
    <col min="2053" max="2053" width="16.7109375" style="531" bestFit="1" customWidth="1"/>
    <col min="2054" max="2054" width="16.140625" style="531" bestFit="1" customWidth="1"/>
    <col min="2055" max="2055" width="15.7109375" style="531" bestFit="1" customWidth="1"/>
    <col min="2056" max="2056" width="16.7109375" style="531" bestFit="1" customWidth="1"/>
    <col min="2057" max="2304" width="11.42578125" style="531"/>
    <col min="2305" max="2305" width="4.5703125" style="531" customWidth="1"/>
    <col min="2306" max="2306" width="57.28515625" style="531" customWidth="1"/>
    <col min="2307" max="2307" width="16" style="531" bestFit="1" customWidth="1"/>
    <col min="2308" max="2308" width="15.7109375" style="531" customWidth="1"/>
    <col min="2309" max="2309" width="16.7109375" style="531" bestFit="1" customWidth="1"/>
    <col min="2310" max="2310" width="16.140625" style="531" bestFit="1" customWidth="1"/>
    <col min="2311" max="2311" width="15.7109375" style="531" bestFit="1" customWidth="1"/>
    <col min="2312" max="2312" width="16.7109375" style="531" bestFit="1" customWidth="1"/>
    <col min="2313" max="2560" width="11.42578125" style="531"/>
    <col min="2561" max="2561" width="4.5703125" style="531" customWidth="1"/>
    <col min="2562" max="2562" width="57.28515625" style="531" customWidth="1"/>
    <col min="2563" max="2563" width="16" style="531" bestFit="1" customWidth="1"/>
    <col min="2564" max="2564" width="15.7109375" style="531" customWidth="1"/>
    <col min="2565" max="2565" width="16.7109375" style="531" bestFit="1" customWidth="1"/>
    <col min="2566" max="2566" width="16.140625" style="531" bestFit="1" customWidth="1"/>
    <col min="2567" max="2567" width="15.7109375" style="531" bestFit="1" customWidth="1"/>
    <col min="2568" max="2568" width="16.7109375" style="531" bestFit="1" customWidth="1"/>
    <col min="2569" max="2816" width="11.42578125" style="531"/>
    <col min="2817" max="2817" width="4.5703125" style="531" customWidth="1"/>
    <col min="2818" max="2818" width="57.28515625" style="531" customWidth="1"/>
    <col min="2819" max="2819" width="16" style="531" bestFit="1" customWidth="1"/>
    <col min="2820" max="2820" width="15.7109375" style="531" customWidth="1"/>
    <col min="2821" max="2821" width="16.7109375" style="531" bestFit="1" customWidth="1"/>
    <col min="2822" max="2822" width="16.140625" style="531" bestFit="1" customWidth="1"/>
    <col min="2823" max="2823" width="15.7109375" style="531" bestFit="1" customWidth="1"/>
    <col min="2824" max="2824" width="16.7109375" style="531" bestFit="1" customWidth="1"/>
    <col min="2825" max="3072" width="11.42578125" style="531"/>
    <col min="3073" max="3073" width="4.5703125" style="531" customWidth="1"/>
    <col min="3074" max="3074" width="57.28515625" style="531" customWidth="1"/>
    <col min="3075" max="3075" width="16" style="531" bestFit="1" customWidth="1"/>
    <col min="3076" max="3076" width="15.7109375" style="531" customWidth="1"/>
    <col min="3077" max="3077" width="16.7109375" style="531" bestFit="1" customWidth="1"/>
    <col min="3078" max="3078" width="16.140625" style="531" bestFit="1" customWidth="1"/>
    <col min="3079" max="3079" width="15.7109375" style="531" bestFit="1" customWidth="1"/>
    <col min="3080" max="3080" width="16.7109375" style="531" bestFit="1" customWidth="1"/>
    <col min="3081" max="3328" width="11.42578125" style="531"/>
    <col min="3329" max="3329" width="4.5703125" style="531" customWidth="1"/>
    <col min="3330" max="3330" width="57.28515625" style="531" customWidth="1"/>
    <col min="3331" max="3331" width="16" style="531" bestFit="1" customWidth="1"/>
    <col min="3332" max="3332" width="15.7109375" style="531" customWidth="1"/>
    <col min="3333" max="3333" width="16.7109375" style="531" bestFit="1" customWidth="1"/>
    <col min="3334" max="3334" width="16.140625" style="531" bestFit="1" customWidth="1"/>
    <col min="3335" max="3335" width="15.7109375" style="531" bestFit="1" customWidth="1"/>
    <col min="3336" max="3336" width="16.7109375" style="531" bestFit="1" customWidth="1"/>
    <col min="3337" max="3584" width="11.42578125" style="531"/>
    <col min="3585" max="3585" width="4.5703125" style="531" customWidth="1"/>
    <col min="3586" max="3586" width="57.28515625" style="531" customWidth="1"/>
    <col min="3587" max="3587" width="16" style="531" bestFit="1" customWidth="1"/>
    <col min="3588" max="3588" width="15.7109375" style="531" customWidth="1"/>
    <col min="3589" max="3589" width="16.7109375" style="531" bestFit="1" customWidth="1"/>
    <col min="3590" max="3590" width="16.140625" style="531" bestFit="1" customWidth="1"/>
    <col min="3591" max="3591" width="15.7109375" style="531" bestFit="1" customWidth="1"/>
    <col min="3592" max="3592" width="16.7109375" style="531" bestFit="1" customWidth="1"/>
    <col min="3593" max="3840" width="11.42578125" style="531"/>
    <col min="3841" max="3841" width="4.5703125" style="531" customWidth="1"/>
    <col min="3842" max="3842" width="57.28515625" style="531" customWidth="1"/>
    <col min="3843" max="3843" width="16" style="531" bestFit="1" customWidth="1"/>
    <col min="3844" max="3844" width="15.7109375" style="531" customWidth="1"/>
    <col min="3845" max="3845" width="16.7109375" style="531" bestFit="1" customWidth="1"/>
    <col min="3846" max="3846" width="16.140625" style="531" bestFit="1" customWidth="1"/>
    <col min="3847" max="3847" width="15.7109375" style="531" bestFit="1" customWidth="1"/>
    <col min="3848" max="3848" width="16.7109375" style="531" bestFit="1" customWidth="1"/>
    <col min="3849" max="4096" width="11.42578125" style="531"/>
    <col min="4097" max="4097" width="4.5703125" style="531" customWidth="1"/>
    <col min="4098" max="4098" width="57.28515625" style="531" customWidth="1"/>
    <col min="4099" max="4099" width="16" style="531" bestFit="1" customWidth="1"/>
    <col min="4100" max="4100" width="15.7109375" style="531" customWidth="1"/>
    <col min="4101" max="4101" width="16.7109375" style="531" bestFit="1" customWidth="1"/>
    <col min="4102" max="4102" width="16.140625" style="531" bestFit="1" customWidth="1"/>
    <col min="4103" max="4103" width="15.7109375" style="531" bestFit="1" customWidth="1"/>
    <col min="4104" max="4104" width="16.7109375" style="531" bestFit="1" customWidth="1"/>
    <col min="4105" max="4352" width="11.42578125" style="531"/>
    <col min="4353" max="4353" width="4.5703125" style="531" customWidth="1"/>
    <col min="4354" max="4354" width="57.28515625" style="531" customWidth="1"/>
    <col min="4355" max="4355" width="16" style="531" bestFit="1" customWidth="1"/>
    <col min="4356" max="4356" width="15.7109375" style="531" customWidth="1"/>
    <col min="4357" max="4357" width="16.7109375" style="531" bestFit="1" customWidth="1"/>
    <col min="4358" max="4358" width="16.140625" style="531" bestFit="1" customWidth="1"/>
    <col min="4359" max="4359" width="15.7109375" style="531" bestFit="1" customWidth="1"/>
    <col min="4360" max="4360" width="16.7109375" style="531" bestFit="1" customWidth="1"/>
    <col min="4361" max="4608" width="11.42578125" style="531"/>
    <col min="4609" max="4609" width="4.5703125" style="531" customWidth="1"/>
    <col min="4610" max="4610" width="57.28515625" style="531" customWidth="1"/>
    <col min="4611" max="4611" width="16" style="531" bestFit="1" customWidth="1"/>
    <col min="4612" max="4612" width="15.7109375" style="531" customWidth="1"/>
    <col min="4613" max="4613" width="16.7109375" style="531" bestFit="1" customWidth="1"/>
    <col min="4614" max="4614" width="16.140625" style="531" bestFit="1" customWidth="1"/>
    <col min="4615" max="4615" width="15.7109375" style="531" bestFit="1" customWidth="1"/>
    <col min="4616" max="4616" width="16.7109375" style="531" bestFit="1" customWidth="1"/>
    <col min="4617" max="4864" width="11.42578125" style="531"/>
    <col min="4865" max="4865" width="4.5703125" style="531" customWidth="1"/>
    <col min="4866" max="4866" width="57.28515625" style="531" customWidth="1"/>
    <col min="4867" max="4867" width="16" style="531" bestFit="1" customWidth="1"/>
    <col min="4868" max="4868" width="15.7109375" style="531" customWidth="1"/>
    <col min="4869" max="4869" width="16.7109375" style="531" bestFit="1" customWidth="1"/>
    <col min="4870" max="4870" width="16.140625" style="531" bestFit="1" customWidth="1"/>
    <col min="4871" max="4871" width="15.7109375" style="531" bestFit="1" customWidth="1"/>
    <col min="4872" max="4872" width="16.7109375" style="531" bestFit="1" customWidth="1"/>
    <col min="4873" max="5120" width="11.42578125" style="531"/>
    <col min="5121" max="5121" width="4.5703125" style="531" customWidth="1"/>
    <col min="5122" max="5122" width="57.28515625" style="531" customWidth="1"/>
    <col min="5123" max="5123" width="16" style="531" bestFit="1" customWidth="1"/>
    <col min="5124" max="5124" width="15.7109375" style="531" customWidth="1"/>
    <col min="5125" max="5125" width="16.7109375" style="531" bestFit="1" customWidth="1"/>
    <col min="5126" max="5126" width="16.140625" style="531" bestFit="1" customWidth="1"/>
    <col min="5127" max="5127" width="15.7109375" style="531" bestFit="1" customWidth="1"/>
    <col min="5128" max="5128" width="16.7109375" style="531" bestFit="1" customWidth="1"/>
    <col min="5129" max="5376" width="11.42578125" style="531"/>
    <col min="5377" max="5377" width="4.5703125" style="531" customWidth="1"/>
    <col min="5378" max="5378" width="57.28515625" style="531" customWidth="1"/>
    <col min="5379" max="5379" width="16" style="531" bestFit="1" customWidth="1"/>
    <col min="5380" max="5380" width="15.7109375" style="531" customWidth="1"/>
    <col min="5381" max="5381" width="16.7109375" style="531" bestFit="1" customWidth="1"/>
    <col min="5382" max="5382" width="16.140625" style="531" bestFit="1" customWidth="1"/>
    <col min="5383" max="5383" width="15.7109375" style="531" bestFit="1" customWidth="1"/>
    <col min="5384" max="5384" width="16.7109375" style="531" bestFit="1" customWidth="1"/>
    <col min="5385" max="5632" width="11.42578125" style="531"/>
    <col min="5633" max="5633" width="4.5703125" style="531" customWidth="1"/>
    <col min="5634" max="5634" width="57.28515625" style="531" customWidth="1"/>
    <col min="5635" max="5635" width="16" style="531" bestFit="1" customWidth="1"/>
    <col min="5636" max="5636" width="15.7109375" style="531" customWidth="1"/>
    <col min="5637" max="5637" width="16.7109375" style="531" bestFit="1" customWidth="1"/>
    <col min="5638" max="5638" width="16.140625" style="531" bestFit="1" customWidth="1"/>
    <col min="5639" max="5639" width="15.7109375" style="531" bestFit="1" customWidth="1"/>
    <col min="5640" max="5640" width="16.7109375" style="531" bestFit="1" customWidth="1"/>
    <col min="5641" max="5888" width="11.42578125" style="531"/>
    <col min="5889" max="5889" width="4.5703125" style="531" customWidth="1"/>
    <col min="5890" max="5890" width="57.28515625" style="531" customWidth="1"/>
    <col min="5891" max="5891" width="16" style="531" bestFit="1" customWidth="1"/>
    <col min="5892" max="5892" width="15.7109375" style="531" customWidth="1"/>
    <col min="5893" max="5893" width="16.7109375" style="531" bestFit="1" customWidth="1"/>
    <col min="5894" max="5894" width="16.140625" style="531" bestFit="1" customWidth="1"/>
    <col min="5895" max="5895" width="15.7109375" style="531" bestFit="1" customWidth="1"/>
    <col min="5896" max="5896" width="16.7109375" style="531" bestFit="1" customWidth="1"/>
    <col min="5897" max="6144" width="11.42578125" style="531"/>
    <col min="6145" max="6145" width="4.5703125" style="531" customWidth="1"/>
    <col min="6146" max="6146" width="57.28515625" style="531" customWidth="1"/>
    <col min="6147" max="6147" width="16" style="531" bestFit="1" customWidth="1"/>
    <col min="6148" max="6148" width="15.7109375" style="531" customWidth="1"/>
    <col min="6149" max="6149" width="16.7109375" style="531" bestFit="1" customWidth="1"/>
    <col min="6150" max="6150" width="16.140625" style="531" bestFit="1" customWidth="1"/>
    <col min="6151" max="6151" width="15.7109375" style="531" bestFit="1" customWidth="1"/>
    <col min="6152" max="6152" width="16.7109375" style="531" bestFit="1" customWidth="1"/>
    <col min="6153" max="6400" width="11.42578125" style="531"/>
    <col min="6401" max="6401" width="4.5703125" style="531" customWidth="1"/>
    <col min="6402" max="6402" width="57.28515625" style="531" customWidth="1"/>
    <col min="6403" max="6403" width="16" style="531" bestFit="1" customWidth="1"/>
    <col min="6404" max="6404" width="15.7109375" style="531" customWidth="1"/>
    <col min="6405" max="6405" width="16.7109375" style="531" bestFit="1" customWidth="1"/>
    <col min="6406" max="6406" width="16.140625" style="531" bestFit="1" customWidth="1"/>
    <col min="6407" max="6407" width="15.7109375" style="531" bestFit="1" customWidth="1"/>
    <col min="6408" max="6408" width="16.7109375" style="531" bestFit="1" customWidth="1"/>
    <col min="6409" max="6656" width="11.42578125" style="531"/>
    <col min="6657" max="6657" width="4.5703125" style="531" customWidth="1"/>
    <col min="6658" max="6658" width="57.28515625" style="531" customWidth="1"/>
    <col min="6659" max="6659" width="16" style="531" bestFit="1" customWidth="1"/>
    <col min="6660" max="6660" width="15.7109375" style="531" customWidth="1"/>
    <col min="6661" max="6661" width="16.7109375" style="531" bestFit="1" customWidth="1"/>
    <col min="6662" max="6662" width="16.140625" style="531" bestFit="1" customWidth="1"/>
    <col min="6663" max="6663" width="15.7109375" style="531" bestFit="1" customWidth="1"/>
    <col min="6664" max="6664" width="16.7109375" style="531" bestFit="1" customWidth="1"/>
    <col min="6665" max="6912" width="11.42578125" style="531"/>
    <col min="6913" max="6913" width="4.5703125" style="531" customWidth="1"/>
    <col min="6914" max="6914" width="57.28515625" style="531" customWidth="1"/>
    <col min="6915" max="6915" width="16" style="531" bestFit="1" customWidth="1"/>
    <col min="6916" max="6916" width="15.7109375" style="531" customWidth="1"/>
    <col min="6917" max="6917" width="16.7109375" style="531" bestFit="1" customWidth="1"/>
    <col min="6918" max="6918" width="16.140625" style="531" bestFit="1" customWidth="1"/>
    <col min="6919" max="6919" width="15.7109375" style="531" bestFit="1" customWidth="1"/>
    <col min="6920" max="6920" width="16.7109375" style="531" bestFit="1" customWidth="1"/>
    <col min="6921" max="7168" width="11.42578125" style="531"/>
    <col min="7169" max="7169" width="4.5703125" style="531" customWidth="1"/>
    <col min="7170" max="7170" width="57.28515625" style="531" customWidth="1"/>
    <col min="7171" max="7171" width="16" style="531" bestFit="1" customWidth="1"/>
    <col min="7172" max="7172" width="15.7109375" style="531" customWidth="1"/>
    <col min="7173" max="7173" width="16.7109375" style="531" bestFit="1" customWidth="1"/>
    <col min="7174" max="7174" width="16.140625" style="531" bestFit="1" customWidth="1"/>
    <col min="7175" max="7175" width="15.7109375" style="531" bestFit="1" customWidth="1"/>
    <col min="7176" max="7176" width="16.7109375" style="531" bestFit="1" customWidth="1"/>
    <col min="7177" max="7424" width="11.42578125" style="531"/>
    <col min="7425" max="7425" width="4.5703125" style="531" customWidth="1"/>
    <col min="7426" max="7426" width="57.28515625" style="531" customWidth="1"/>
    <col min="7427" max="7427" width="16" style="531" bestFit="1" customWidth="1"/>
    <col min="7428" max="7428" width="15.7109375" style="531" customWidth="1"/>
    <col min="7429" max="7429" width="16.7109375" style="531" bestFit="1" customWidth="1"/>
    <col min="7430" max="7430" width="16.140625" style="531" bestFit="1" customWidth="1"/>
    <col min="7431" max="7431" width="15.7109375" style="531" bestFit="1" customWidth="1"/>
    <col min="7432" max="7432" width="16.7109375" style="531" bestFit="1" customWidth="1"/>
    <col min="7433" max="7680" width="11.42578125" style="531"/>
    <col min="7681" max="7681" width="4.5703125" style="531" customWidth="1"/>
    <col min="7682" max="7682" width="57.28515625" style="531" customWidth="1"/>
    <col min="7683" max="7683" width="16" style="531" bestFit="1" customWidth="1"/>
    <col min="7684" max="7684" width="15.7109375" style="531" customWidth="1"/>
    <col min="7685" max="7685" width="16.7109375" style="531" bestFit="1" customWidth="1"/>
    <col min="7686" max="7686" width="16.140625" style="531" bestFit="1" customWidth="1"/>
    <col min="7687" max="7687" width="15.7109375" style="531" bestFit="1" customWidth="1"/>
    <col min="7688" max="7688" width="16.7109375" style="531" bestFit="1" customWidth="1"/>
    <col min="7689" max="7936" width="11.42578125" style="531"/>
    <col min="7937" max="7937" width="4.5703125" style="531" customWidth="1"/>
    <col min="7938" max="7938" width="57.28515625" style="531" customWidth="1"/>
    <col min="7939" max="7939" width="16" style="531" bestFit="1" customWidth="1"/>
    <col min="7940" max="7940" width="15.7109375" style="531" customWidth="1"/>
    <col min="7941" max="7941" width="16.7109375" style="531" bestFit="1" customWidth="1"/>
    <col min="7942" max="7942" width="16.140625" style="531" bestFit="1" customWidth="1"/>
    <col min="7943" max="7943" width="15.7109375" style="531" bestFit="1" customWidth="1"/>
    <col min="7944" max="7944" width="16.7109375" style="531" bestFit="1" customWidth="1"/>
    <col min="7945" max="8192" width="11.42578125" style="531"/>
    <col min="8193" max="8193" width="4.5703125" style="531" customWidth="1"/>
    <col min="8194" max="8194" width="57.28515625" style="531" customWidth="1"/>
    <col min="8195" max="8195" width="16" style="531" bestFit="1" customWidth="1"/>
    <col min="8196" max="8196" width="15.7109375" style="531" customWidth="1"/>
    <col min="8197" max="8197" width="16.7109375" style="531" bestFit="1" customWidth="1"/>
    <col min="8198" max="8198" width="16.140625" style="531" bestFit="1" customWidth="1"/>
    <col min="8199" max="8199" width="15.7109375" style="531" bestFit="1" customWidth="1"/>
    <col min="8200" max="8200" width="16.7109375" style="531" bestFit="1" customWidth="1"/>
    <col min="8201" max="8448" width="11.42578125" style="531"/>
    <col min="8449" max="8449" width="4.5703125" style="531" customWidth="1"/>
    <col min="8450" max="8450" width="57.28515625" style="531" customWidth="1"/>
    <col min="8451" max="8451" width="16" style="531" bestFit="1" customWidth="1"/>
    <col min="8452" max="8452" width="15.7109375" style="531" customWidth="1"/>
    <col min="8453" max="8453" width="16.7109375" style="531" bestFit="1" customWidth="1"/>
    <col min="8454" max="8454" width="16.140625" style="531" bestFit="1" customWidth="1"/>
    <col min="8455" max="8455" width="15.7109375" style="531" bestFit="1" customWidth="1"/>
    <col min="8456" max="8456" width="16.7109375" style="531" bestFit="1" customWidth="1"/>
    <col min="8457" max="8704" width="11.42578125" style="531"/>
    <col min="8705" max="8705" width="4.5703125" style="531" customWidth="1"/>
    <col min="8706" max="8706" width="57.28515625" style="531" customWidth="1"/>
    <col min="8707" max="8707" width="16" style="531" bestFit="1" customWidth="1"/>
    <col min="8708" max="8708" width="15.7109375" style="531" customWidth="1"/>
    <col min="8709" max="8709" width="16.7109375" style="531" bestFit="1" customWidth="1"/>
    <col min="8710" max="8710" width="16.140625" style="531" bestFit="1" customWidth="1"/>
    <col min="8711" max="8711" width="15.7109375" style="531" bestFit="1" customWidth="1"/>
    <col min="8712" max="8712" width="16.7109375" style="531" bestFit="1" customWidth="1"/>
    <col min="8713" max="8960" width="11.42578125" style="531"/>
    <col min="8961" max="8961" width="4.5703125" style="531" customWidth="1"/>
    <col min="8962" max="8962" width="57.28515625" style="531" customWidth="1"/>
    <col min="8963" max="8963" width="16" style="531" bestFit="1" customWidth="1"/>
    <col min="8964" max="8964" width="15.7109375" style="531" customWidth="1"/>
    <col min="8965" max="8965" width="16.7109375" style="531" bestFit="1" customWidth="1"/>
    <col min="8966" max="8966" width="16.140625" style="531" bestFit="1" customWidth="1"/>
    <col min="8967" max="8967" width="15.7109375" style="531" bestFit="1" customWidth="1"/>
    <col min="8968" max="8968" width="16.7109375" style="531" bestFit="1" customWidth="1"/>
    <col min="8969" max="9216" width="11.42578125" style="531"/>
    <col min="9217" max="9217" width="4.5703125" style="531" customWidth="1"/>
    <col min="9218" max="9218" width="57.28515625" style="531" customWidth="1"/>
    <col min="9219" max="9219" width="16" style="531" bestFit="1" customWidth="1"/>
    <col min="9220" max="9220" width="15.7109375" style="531" customWidth="1"/>
    <col min="9221" max="9221" width="16.7109375" style="531" bestFit="1" customWidth="1"/>
    <col min="9222" max="9222" width="16.140625" style="531" bestFit="1" customWidth="1"/>
    <col min="9223" max="9223" width="15.7109375" style="531" bestFit="1" customWidth="1"/>
    <col min="9224" max="9224" width="16.7109375" style="531" bestFit="1" customWidth="1"/>
    <col min="9225" max="9472" width="11.42578125" style="531"/>
    <col min="9473" max="9473" width="4.5703125" style="531" customWidth="1"/>
    <col min="9474" max="9474" width="57.28515625" style="531" customWidth="1"/>
    <col min="9475" max="9475" width="16" style="531" bestFit="1" customWidth="1"/>
    <col min="9476" max="9476" width="15.7109375" style="531" customWidth="1"/>
    <col min="9477" max="9477" width="16.7109375" style="531" bestFit="1" customWidth="1"/>
    <col min="9478" max="9478" width="16.140625" style="531" bestFit="1" customWidth="1"/>
    <col min="9479" max="9479" width="15.7109375" style="531" bestFit="1" customWidth="1"/>
    <col min="9480" max="9480" width="16.7109375" style="531" bestFit="1" customWidth="1"/>
    <col min="9481" max="9728" width="11.42578125" style="531"/>
    <col min="9729" max="9729" width="4.5703125" style="531" customWidth="1"/>
    <col min="9730" max="9730" width="57.28515625" style="531" customWidth="1"/>
    <col min="9731" max="9731" width="16" style="531" bestFit="1" customWidth="1"/>
    <col min="9732" max="9732" width="15.7109375" style="531" customWidth="1"/>
    <col min="9733" max="9733" width="16.7109375" style="531" bestFit="1" customWidth="1"/>
    <col min="9734" max="9734" width="16.140625" style="531" bestFit="1" customWidth="1"/>
    <col min="9735" max="9735" width="15.7109375" style="531" bestFit="1" customWidth="1"/>
    <col min="9736" max="9736" width="16.7109375" style="531" bestFit="1" customWidth="1"/>
    <col min="9737" max="9984" width="11.42578125" style="531"/>
    <col min="9985" max="9985" width="4.5703125" style="531" customWidth="1"/>
    <col min="9986" max="9986" width="57.28515625" style="531" customWidth="1"/>
    <col min="9987" max="9987" width="16" style="531" bestFit="1" customWidth="1"/>
    <col min="9988" max="9988" width="15.7109375" style="531" customWidth="1"/>
    <col min="9989" max="9989" width="16.7109375" style="531" bestFit="1" customWidth="1"/>
    <col min="9990" max="9990" width="16.140625" style="531" bestFit="1" customWidth="1"/>
    <col min="9991" max="9991" width="15.7109375" style="531" bestFit="1" customWidth="1"/>
    <col min="9992" max="9992" width="16.7109375" style="531" bestFit="1" customWidth="1"/>
    <col min="9993" max="10240" width="11.42578125" style="531"/>
    <col min="10241" max="10241" width="4.5703125" style="531" customWidth="1"/>
    <col min="10242" max="10242" width="57.28515625" style="531" customWidth="1"/>
    <col min="10243" max="10243" width="16" style="531" bestFit="1" customWidth="1"/>
    <col min="10244" max="10244" width="15.7109375" style="531" customWidth="1"/>
    <col min="10245" max="10245" width="16.7109375" style="531" bestFit="1" customWidth="1"/>
    <col min="10246" max="10246" width="16.140625" style="531" bestFit="1" customWidth="1"/>
    <col min="10247" max="10247" width="15.7109375" style="531" bestFit="1" customWidth="1"/>
    <col min="10248" max="10248" width="16.7109375" style="531" bestFit="1" customWidth="1"/>
    <col min="10249" max="10496" width="11.42578125" style="531"/>
    <col min="10497" max="10497" width="4.5703125" style="531" customWidth="1"/>
    <col min="10498" max="10498" width="57.28515625" style="531" customWidth="1"/>
    <col min="10499" max="10499" width="16" style="531" bestFit="1" customWidth="1"/>
    <col min="10500" max="10500" width="15.7109375" style="531" customWidth="1"/>
    <col min="10501" max="10501" width="16.7109375" style="531" bestFit="1" customWidth="1"/>
    <col min="10502" max="10502" width="16.140625" style="531" bestFit="1" customWidth="1"/>
    <col min="10503" max="10503" width="15.7109375" style="531" bestFit="1" customWidth="1"/>
    <col min="10504" max="10504" width="16.7109375" style="531" bestFit="1" customWidth="1"/>
    <col min="10505" max="10752" width="11.42578125" style="531"/>
    <col min="10753" max="10753" width="4.5703125" style="531" customWidth="1"/>
    <col min="10754" max="10754" width="57.28515625" style="531" customWidth="1"/>
    <col min="10755" max="10755" width="16" style="531" bestFit="1" customWidth="1"/>
    <col min="10756" max="10756" width="15.7109375" style="531" customWidth="1"/>
    <col min="10757" max="10757" width="16.7109375" style="531" bestFit="1" customWidth="1"/>
    <col min="10758" max="10758" width="16.140625" style="531" bestFit="1" customWidth="1"/>
    <col min="10759" max="10759" width="15.7109375" style="531" bestFit="1" customWidth="1"/>
    <col min="10760" max="10760" width="16.7109375" style="531" bestFit="1" customWidth="1"/>
    <col min="10761" max="11008" width="11.42578125" style="531"/>
    <col min="11009" max="11009" width="4.5703125" style="531" customWidth="1"/>
    <col min="11010" max="11010" width="57.28515625" style="531" customWidth="1"/>
    <col min="11011" max="11011" width="16" style="531" bestFit="1" customWidth="1"/>
    <col min="11012" max="11012" width="15.7109375" style="531" customWidth="1"/>
    <col min="11013" max="11013" width="16.7109375" style="531" bestFit="1" customWidth="1"/>
    <col min="11014" max="11014" width="16.140625" style="531" bestFit="1" customWidth="1"/>
    <col min="11015" max="11015" width="15.7109375" style="531" bestFit="1" customWidth="1"/>
    <col min="11016" max="11016" width="16.7109375" style="531" bestFit="1" customWidth="1"/>
    <col min="11017" max="11264" width="11.42578125" style="531"/>
    <col min="11265" max="11265" width="4.5703125" style="531" customWidth="1"/>
    <col min="11266" max="11266" width="57.28515625" style="531" customWidth="1"/>
    <col min="11267" max="11267" width="16" style="531" bestFit="1" customWidth="1"/>
    <col min="11268" max="11268" width="15.7109375" style="531" customWidth="1"/>
    <col min="11269" max="11269" width="16.7109375" style="531" bestFit="1" customWidth="1"/>
    <col min="11270" max="11270" width="16.140625" style="531" bestFit="1" customWidth="1"/>
    <col min="11271" max="11271" width="15.7109375" style="531" bestFit="1" customWidth="1"/>
    <col min="11272" max="11272" width="16.7109375" style="531" bestFit="1" customWidth="1"/>
    <col min="11273" max="11520" width="11.42578125" style="531"/>
    <col min="11521" max="11521" width="4.5703125" style="531" customWidth="1"/>
    <col min="11522" max="11522" width="57.28515625" style="531" customWidth="1"/>
    <col min="11523" max="11523" width="16" style="531" bestFit="1" customWidth="1"/>
    <col min="11524" max="11524" width="15.7109375" style="531" customWidth="1"/>
    <col min="11525" max="11525" width="16.7109375" style="531" bestFit="1" customWidth="1"/>
    <col min="11526" max="11526" width="16.140625" style="531" bestFit="1" customWidth="1"/>
    <col min="11527" max="11527" width="15.7109375" style="531" bestFit="1" customWidth="1"/>
    <col min="11528" max="11528" width="16.7109375" style="531" bestFit="1" customWidth="1"/>
    <col min="11529" max="11776" width="11.42578125" style="531"/>
    <col min="11777" max="11777" width="4.5703125" style="531" customWidth="1"/>
    <col min="11778" max="11778" width="57.28515625" style="531" customWidth="1"/>
    <col min="11779" max="11779" width="16" style="531" bestFit="1" customWidth="1"/>
    <col min="11780" max="11780" width="15.7109375" style="531" customWidth="1"/>
    <col min="11781" max="11781" width="16.7109375" style="531" bestFit="1" customWidth="1"/>
    <col min="11782" max="11782" width="16.140625" style="531" bestFit="1" customWidth="1"/>
    <col min="11783" max="11783" width="15.7109375" style="531" bestFit="1" customWidth="1"/>
    <col min="11784" max="11784" width="16.7109375" style="531" bestFit="1" customWidth="1"/>
    <col min="11785" max="12032" width="11.42578125" style="531"/>
    <col min="12033" max="12033" width="4.5703125" style="531" customWidth="1"/>
    <col min="12034" max="12034" width="57.28515625" style="531" customWidth="1"/>
    <col min="12035" max="12035" width="16" style="531" bestFit="1" customWidth="1"/>
    <col min="12036" max="12036" width="15.7109375" style="531" customWidth="1"/>
    <col min="12037" max="12037" width="16.7109375" style="531" bestFit="1" customWidth="1"/>
    <col min="12038" max="12038" width="16.140625" style="531" bestFit="1" customWidth="1"/>
    <col min="12039" max="12039" width="15.7109375" style="531" bestFit="1" customWidth="1"/>
    <col min="12040" max="12040" width="16.7109375" style="531" bestFit="1" customWidth="1"/>
    <col min="12041" max="12288" width="11.42578125" style="531"/>
    <col min="12289" max="12289" width="4.5703125" style="531" customWidth="1"/>
    <col min="12290" max="12290" width="57.28515625" style="531" customWidth="1"/>
    <col min="12291" max="12291" width="16" style="531" bestFit="1" customWidth="1"/>
    <col min="12292" max="12292" width="15.7109375" style="531" customWidth="1"/>
    <col min="12293" max="12293" width="16.7109375" style="531" bestFit="1" customWidth="1"/>
    <col min="12294" max="12294" width="16.140625" style="531" bestFit="1" customWidth="1"/>
    <col min="12295" max="12295" width="15.7109375" style="531" bestFit="1" customWidth="1"/>
    <col min="12296" max="12296" width="16.7109375" style="531" bestFit="1" customWidth="1"/>
    <col min="12297" max="12544" width="11.42578125" style="531"/>
    <col min="12545" max="12545" width="4.5703125" style="531" customWidth="1"/>
    <col min="12546" max="12546" width="57.28515625" style="531" customWidth="1"/>
    <col min="12547" max="12547" width="16" style="531" bestFit="1" customWidth="1"/>
    <col min="12548" max="12548" width="15.7109375" style="531" customWidth="1"/>
    <col min="12549" max="12549" width="16.7109375" style="531" bestFit="1" customWidth="1"/>
    <col min="12550" max="12550" width="16.140625" style="531" bestFit="1" customWidth="1"/>
    <col min="12551" max="12551" width="15.7109375" style="531" bestFit="1" customWidth="1"/>
    <col min="12552" max="12552" width="16.7109375" style="531" bestFit="1" customWidth="1"/>
    <col min="12553" max="12800" width="11.42578125" style="531"/>
    <col min="12801" max="12801" width="4.5703125" style="531" customWidth="1"/>
    <col min="12802" max="12802" width="57.28515625" style="531" customWidth="1"/>
    <col min="12803" max="12803" width="16" style="531" bestFit="1" customWidth="1"/>
    <col min="12804" max="12804" width="15.7109375" style="531" customWidth="1"/>
    <col min="12805" max="12805" width="16.7109375" style="531" bestFit="1" customWidth="1"/>
    <col min="12806" max="12806" width="16.140625" style="531" bestFit="1" customWidth="1"/>
    <col min="12807" max="12807" width="15.7109375" style="531" bestFit="1" customWidth="1"/>
    <col min="12808" max="12808" width="16.7109375" style="531" bestFit="1" customWidth="1"/>
    <col min="12809" max="13056" width="11.42578125" style="531"/>
    <col min="13057" max="13057" width="4.5703125" style="531" customWidth="1"/>
    <col min="13058" max="13058" width="57.28515625" style="531" customWidth="1"/>
    <col min="13059" max="13059" width="16" style="531" bestFit="1" customWidth="1"/>
    <col min="13060" max="13060" width="15.7109375" style="531" customWidth="1"/>
    <col min="13061" max="13061" width="16.7109375" style="531" bestFit="1" customWidth="1"/>
    <col min="13062" max="13062" width="16.140625" style="531" bestFit="1" customWidth="1"/>
    <col min="13063" max="13063" width="15.7109375" style="531" bestFit="1" customWidth="1"/>
    <col min="13064" max="13064" width="16.7109375" style="531" bestFit="1" customWidth="1"/>
    <col min="13065" max="13312" width="11.42578125" style="531"/>
    <col min="13313" max="13313" width="4.5703125" style="531" customWidth="1"/>
    <col min="13314" max="13314" width="57.28515625" style="531" customWidth="1"/>
    <col min="13315" max="13315" width="16" style="531" bestFit="1" customWidth="1"/>
    <col min="13316" max="13316" width="15.7109375" style="531" customWidth="1"/>
    <col min="13317" max="13317" width="16.7109375" style="531" bestFit="1" customWidth="1"/>
    <col min="13318" max="13318" width="16.140625" style="531" bestFit="1" customWidth="1"/>
    <col min="13319" max="13319" width="15.7109375" style="531" bestFit="1" customWidth="1"/>
    <col min="13320" max="13320" width="16.7109375" style="531" bestFit="1" customWidth="1"/>
    <col min="13321" max="13568" width="11.42578125" style="531"/>
    <col min="13569" max="13569" width="4.5703125" style="531" customWidth="1"/>
    <col min="13570" max="13570" width="57.28515625" style="531" customWidth="1"/>
    <col min="13571" max="13571" width="16" style="531" bestFit="1" customWidth="1"/>
    <col min="13572" max="13572" width="15.7109375" style="531" customWidth="1"/>
    <col min="13573" max="13573" width="16.7109375" style="531" bestFit="1" customWidth="1"/>
    <col min="13574" max="13574" width="16.140625" style="531" bestFit="1" customWidth="1"/>
    <col min="13575" max="13575" width="15.7109375" style="531" bestFit="1" customWidth="1"/>
    <col min="13576" max="13576" width="16.7109375" style="531" bestFit="1" customWidth="1"/>
    <col min="13577" max="13824" width="11.42578125" style="531"/>
    <col min="13825" max="13825" width="4.5703125" style="531" customWidth="1"/>
    <col min="13826" max="13826" width="57.28515625" style="531" customWidth="1"/>
    <col min="13827" max="13827" width="16" style="531" bestFit="1" customWidth="1"/>
    <col min="13828" max="13828" width="15.7109375" style="531" customWidth="1"/>
    <col min="13829" max="13829" width="16.7109375" style="531" bestFit="1" customWidth="1"/>
    <col min="13830" max="13830" width="16.140625" style="531" bestFit="1" customWidth="1"/>
    <col min="13831" max="13831" width="15.7109375" style="531" bestFit="1" customWidth="1"/>
    <col min="13832" max="13832" width="16.7109375" style="531" bestFit="1" customWidth="1"/>
    <col min="13833" max="14080" width="11.42578125" style="531"/>
    <col min="14081" max="14081" width="4.5703125" style="531" customWidth="1"/>
    <col min="14082" max="14082" width="57.28515625" style="531" customWidth="1"/>
    <col min="14083" max="14083" width="16" style="531" bestFit="1" customWidth="1"/>
    <col min="14084" max="14084" width="15.7109375" style="531" customWidth="1"/>
    <col min="14085" max="14085" width="16.7109375" style="531" bestFit="1" customWidth="1"/>
    <col min="14086" max="14086" width="16.140625" style="531" bestFit="1" customWidth="1"/>
    <col min="14087" max="14087" width="15.7109375" style="531" bestFit="1" customWidth="1"/>
    <col min="14088" max="14088" width="16.7109375" style="531" bestFit="1" customWidth="1"/>
    <col min="14089" max="14336" width="11.42578125" style="531"/>
    <col min="14337" max="14337" width="4.5703125" style="531" customWidth="1"/>
    <col min="14338" max="14338" width="57.28515625" style="531" customWidth="1"/>
    <col min="14339" max="14339" width="16" style="531" bestFit="1" customWidth="1"/>
    <col min="14340" max="14340" width="15.7109375" style="531" customWidth="1"/>
    <col min="14341" max="14341" width="16.7109375" style="531" bestFit="1" customWidth="1"/>
    <col min="14342" max="14342" width="16.140625" style="531" bestFit="1" customWidth="1"/>
    <col min="14343" max="14343" width="15.7109375" style="531" bestFit="1" customWidth="1"/>
    <col min="14344" max="14344" width="16.7109375" style="531" bestFit="1" customWidth="1"/>
    <col min="14345" max="14592" width="11.42578125" style="531"/>
    <col min="14593" max="14593" width="4.5703125" style="531" customWidth="1"/>
    <col min="14594" max="14594" width="57.28515625" style="531" customWidth="1"/>
    <col min="14595" max="14595" width="16" style="531" bestFit="1" customWidth="1"/>
    <col min="14596" max="14596" width="15.7109375" style="531" customWidth="1"/>
    <col min="14597" max="14597" width="16.7109375" style="531" bestFit="1" customWidth="1"/>
    <col min="14598" max="14598" width="16.140625" style="531" bestFit="1" customWidth="1"/>
    <col min="14599" max="14599" width="15.7109375" style="531" bestFit="1" customWidth="1"/>
    <col min="14600" max="14600" width="16.7109375" style="531" bestFit="1" customWidth="1"/>
    <col min="14601" max="14848" width="11.42578125" style="531"/>
    <col min="14849" max="14849" width="4.5703125" style="531" customWidth="1"/>
    <col min="14850" max="14850" width="57.28515625" style="531" customWidth="1"/>
    <col min="14851" max="14851" width="16" style="531" bestFit="1" customWidth="1"/>
    <col min="14852" max="14852" width="15.7109375" style="531" customWidth="1"/>
    <col min="14853" max="14853" width="16.7109375" style="531" bestFit="1" customWidth="1"/>
    <col min="14854" max="14854" width="16.140625" style="531" bestFit="1" customWidth="1"/>
    <col min="14855" max="14855" width="15.7109375" style="531" bestFit="1" customWidth="1"/>
    <col min="14856" max="14856" width="16.7109375" style="531" bestFit="1" customWidth="1"/>
    <col min="14857" max="15104" width="11.42578125" style="531"/>
    <col min="15105" max="15105" width="4.5703125" style="531" customWidth="1"/>
    <col min="15106" max="15106" width="57.28515625" style="531" customWidth="1"/>
    <col min="15107" max="15107" width="16" style="531" bestFit="1" customWidth="1"/>
    <col min="15108" max="15108" width="15.7109375" style="531" customWidth="1"/>
    <col min="15109" max="15109" width="16.7109375" style="531" bestFit="1" customWidth="1"/>
    <col min="15110" max="15110" width="16.140625" style="531" bestFit="1" customWidth="1"/>
    <col min="15111" max="15111" width="15.7109375" style="531" bestFit="1" customWidth="1"/>
    <col min="15112" max="15112" width="16.7109375" style="531" bestFit="1" customWidth="1"/>
    <col min="15113" max="15360" width="11.42578125" style="531"/>
    <col min="15361" max="15361" width="4.5703125" style="531" customWidth="1"/>
    <col min="15362" max="15362" width="57.28515625" style="531" customWidth="1"/>
    <col min="15363" max="15363" width="16" style="531" bestFit="1" customWidth="1"/>
    <col min="15364" max="15364" width="15.7109375" style="531" customWidth="1"/>
    <col min="15365" max="15365" width="16.7109375" style="531" bestFit="1" customWidth="1"/>
    <col min="15366" max="15366" width="16.140625" style="531" bestFit="1" customWidth="1"/>
    <col min="15367" max="15367" width="15.7109375" style="531" bestFit="1" customWidth="1"/>
    <col min="15368" max="15368" width="16.7109375" style="531" bestFit="1" customWidth="1"/>
    <col min="15369" max="15616" width="11.42578125" style="531"/>
    <col min="15617" max="15617" width="4.5703125" style="531" customWidth="1"/>
    <col min="15618" max="15618" width="57.28515625" style="531" customWidth="1"/>
    <col min="15619" max="15619" width="16" style="531" bestFit="1" customWidth="1"/>
    <col min="15620" max="15620" width="15.7109375" style="531" customWidth="1"/>
    <col min="15621" max="15621" width="16.7109375" style="531" bestFit="1" customWidth="1"/>
    <col min="15622" max="15622" width="16.140625" style="531" bestFit="1" customWidth="1"/>
    <col min="15623" max="15623" width="15.7109375" style="531" bestFit="1" customWidth="1"/>
    <col min="15624" max="15624" width="16.7109375" style="531" bestFit="1" customWidth="1"/>
    <col min="15625" max="15872" width="11.42578125" style="531"/>
    <col min="15873" max="15873" width="4.5703125" style="531" customWidth="1"/>
    <col min="15874" max="15874" width="57.28515625" style="531" customWidth="1"/>
    <col min="15875" max="15875" width="16" style="531" bestFit="1" customWidth="1"/>
    <col min="15876" max="15876" width="15.7109375" style="531" customWidth="1"/>
    <col min="15877" max="15877" width="16.7109375" style="531" bestFit="1" customWidth="1"/>
    <col min="15878" max="15878" width="16.140625" style="531" bestFit="1" customWidth="1"/>
    <col min="15879" max="15879" width="15.7109375" style="531" bestFit="1" customWidth="1"/>
    <col min="15880" max="15880" width="16.7109375" style="531" bestFit="1" customWidth="1"/>
    <col min="15881" max="16128" width="11.42578125" style="531"/>
    <col min="16129" max="16129" width="4.5703125" style="531" customWidth="1"/>
    <col min="16130" max="16130" width="57.28515625" style="531" customWidth="1"/>
    <col min="16131" max="16131" width="16" style="531" bestFit="1" customWidth="1"/>
    <col min="16132" max="16132" width="15.7109375" style="531" customWidth="1"/>
    <col min="16133" max="16133" width="16.7109375" style="531" bestFit="1" customWidth="1"/>
    <col min="16134" max="16134" width="16.140625" style="531" bestFit="1" customWidth="1"/>
    <col min="16135" max="16135" width="15.7109375" style="531" bestFit="1" customWidth="1"/>
    <col min="16136" max="16136" width="16.7109375" style="531" bestFit="1" customWidth="1"/>
    <col min="16137" max="16384" width="11.42578125" style="531"/>
  </cols>
  <sheetData>
    <row r="1" spans="1:10" ht="18.75" customHeight="1">
      <c r="A1" s="530" t="s">
        <v>141</v>
      </c>
      <c r="B1" s="530"/>
      <c r="C1" s="530"/>
      <c r="D1" s="530"/>
      <c r="E1" s="530"/>
      <c r="F1" s="530"/>
      <c r="G1" s="530"/>
      <c r="H1" s="530"/>
    </row>
    <row r="2" spans="1:10" ht="18.75" customHeight="1">
      <c r="A2" s="530" t="s">
        <v>143</v>
      </c>
      <c r="B2" s="530"/>
      <c r="C2" s="530"/>
      <c r="D2" s="530"/>
      <c r="E2" s="530"/>
      <c r="F2" s="530"/>
      <c r="G2" s="530"/>
      <c r="H2" s="530"/>
    </row>
    <row r="3" spans="1:10" ht="18.75" customHeight="1">
      <c r="A3" s="530" t="s">
        <v>532</v>
      </c>
      <c r="B3" s="530"/>
      <c r="C3" s="530"/>
      <c r="D3" s="530"/>
      <c r="E3" s="530"/>
      <c r="F3" s="530"/>
      <c r="G3" s="530"/>
      <c r="H3" s="530"/>
    </row>
    <row r="4" spans="1:10" s="532" customFormat="1" ht="18.75" customHeight="1">
      <c r="A4" s="552" t="s">
        <v>0</v>
      </c>
      <c r="B4" s="552"/>
      <c r="C4" s="552"/>
      <c r="D4" s="552"/>
      <c r="E4" s="552"/>
      <c r="F4" s="552"/>
      <c r="G4" s="552"/>
      <c r="H4" s="552"/>
    </row>
    <row r="5" spans="1:10" ht="10.5" customHeight="1">
      <c r="A5" s="284"/>
      <c r="B5" s="284"/>
      <c r="C5" s="284"/>
      <c r="D5" s="284"/>
      <c r="E5" s="284"/>
      <c r="F5" s="284"/>
      <c r="G5" s="284"/>
      <c r="H5" s="284"/>
    </row>
    <row r="6" spans="1:10" ht="15" customHeight="1">
      <c r="A6" s="567" t="s">
        <v>226</v>
      </c>
      <c r="B6" s="568"/>
      <c r="C6" s="569">
        <v>2016</v>
      </c>
      <c r="D6" s="569">
        <v>2017</v>
      </c>
      <c r="E6" s="569">
        <v>2018</v>
      </c>
      <c r="F6" s="569">
        <v>2019</v>
      </c>
      <c r="G6" s="569">
        <v>2020</v>
      </c>
      <c r="H6" s="569">
        <v>2021</v>
      </c>
    </row>
    <row r="7" spans="1:10" ht="15" customHeight="1">
      <c r="A7" s="517" t="s">
        <v>506</v>
      </c>
      <c r="B7" s="517"/>
      <c r="C7" s="537">
        <v>0</v>
      </c>
      <c r="D7" s="537">
        <v>0</v>
      </c>
      <c r="E7" s="537">
        <v>0</v>
      </c>
      <c r="F7" s="537">
        <v>0</v>
      </c>
      <c r="G7" s="537">
        <v>0</v>
      </c>
      <c r="H7" s="537">
        <f>H8+H9+H10+H11+H12</f>
        <v>91545075</v>
      </c>
    </row>
    <row r="8" spans="1:10" ht="15" customHeight="1">
      <c r="A8" s="538"/>
      <c r="B8" s="539" t="s">
        <v>340</v>
      </c>
      <c r="C8" s="546">
        <v>42241052</v>
      </c>
      <c r="D8" s="546">
        <v>46550404</v>
      </c>
      <c r="E8" s="546">
        <v>53032736</v>
      </c>
      <c r="F8" s="546">
        <v>56182946</v>
      </c>
      <c r="G8" s="570">
        <v>47448639</v>
      </c>
      <c r="H8" s="546">
        <v>46389291</v>
      </c>
    </row>
    <row r="9" spans="1:10" ht="15" customHeight="1">
      <c r="A9" s="538"/>
      <c r="B9" s="539" t="s">
        <v>348</v>
      </c>
      <c r="C9" s="546">
        <v>4561010</v>
      </c>
      <c r="D9" s="546">
        <v>16986894</v>
      </c>
      <c r="E9" s="546">
        <v>23080173</v>
      </c>
      <c r="F9" s="546">
        <v>27324830</v>
      </c>
      <c r="G9" s="570">
        <v>11574158</v>
      </c>
      <c r="H9" s="546">
        <v>11971339</v>
      </c>
    </row>
    <row r="10" spans="1:10" ht="15" customHeight="1">
      <c r="A10" s="538"/>
      <c r="B10" s="539" t="s">
        <v>358</v>
      </c>
      <c r="C10" s="546">
        <v>18569656</v>
      </c>
      <c r="D10" s="546">
        <v>37549195</v>
      </c>
      <c r="E10" s="546">
        <v>34701800</v>
      </c>
      <c r="F10" s="546">
        <v>32399818</v>
      </c>
      <c r="G10" s="570">
        <v>16298021</v>
      </c>
      <c r="H10" s="546">
        <v>19165835</v>
      </c>
    </row>
    <row r="11" spans="1:10" ht="15" customHeight="1">
      <c r="A11" s="538"/>
      <c r="B11" s="539" t="s">
        <v>369</v>
      </c>
      <c r="C11" s="546">
        <v>48782554</v>
      </c>
      <c r="D11" s="546">
        <v>56697163</v>
      </c>
      <c r="E11" s="546">
        <v>81203442</v>
      </c>
      <c r="F11" s="546">
        <v>78278194</v>
      </c>
      <c r="G11" s="570">
        <f>55729669-220000</f>
        <v>55509669</v>
      </c>
      <c r="H11" s="546">
        <v>14018610</v>
      </c>
      <c r="I11" s="571"/>
      <c r="J11" s="571"/>
    </row>
    <row r="12" spans="1:10" ht="15" customHeight="1">
      <c r="A12" s="538"/>
      <c r="B12" s="539" t="s">
        <v>379</v>
      </c>
      <c r="C12" s="546">
        <v>587777</v>
      </c>
      <c r="D12" s="546">
        <v>9664050</v>
      </c>
      <c r="E12" s="546">
        <v>2302308</v>
      </c>
      <c r="F12" s="546">
        <v>3077593</v>
      </c>
      <c r="G12" s="570">
        <v>80191</v>
      </c>
      <c r="H12" s="546">
        <v>0</v>
      </c>
    </row>
    <row r="13" spans="1:10" ht="15" customHeight="1">
      <c r="A13" s="538"/>
      <c r="B13" s="539" t="s">
        <v>389</v>
      </c>
      <c r="C13" s="546">
        <v>0</v>
      </c>
      <c r="D13" s="546">
        <v>0</v>
      </c>
      <c r="E13" s="546">
        <v>0</v>
      </c>
      <c r="F13" s="546">
        <v>0</v>
      </c>
      <c r="G13" s="570"/>
      <c r="H13" s="546">
        <v>0</v>
      </c>
    </row>
    <row r="14" spans="1:10" ht="15" customHeight="1">
      <c r="A14" s="538"/>
      <c r="B14" s="539" t="s">
        <v>394</v>
      </c>
      <c r="C14" s="546">
        <v>0</v>
      </c>
      <c r="D14" s="546">
        <v>0</v>
      </c>
      <c r="E14" s="546">
        <v>0</v>
      </c>
      <c r="F14" s="546">
        <v>0</v>
      </c>
      <c r="G14" s="570"/>
      <c r="H14" s="546">
        <v>0</v>
      </c>
    </row>
    <row r="15" spans="1:10" ht="15" customHeight="1">
      <c r="A15" s="542"/>
      <c r="B15" s="543" t="s">
        <v>402</v>
      </c>
      <c r="C15" s="546">
        <v>0</v>
      </c>
      <c r="D15" s="546">
        <v>0</v>
      </c>
      <c r="E15" s="546">
        <v>0</v>
      </c>
      <c r="F15" s="546">
        <v>0</v>
      </c>
      <c r="G15" s="570"/>
      <c r="H15" s="546">
        <v>0</v>
      </c>
    </row>
    <row r="16" spans="1:10" ht="15" customHeight="1">
      <c r="A16" s="542"/>
      <c r="B16" s="543" t="s">
        <v>406</v>
      </c>
      <c r="C16" s="546">
        <v>0</v>
      </c>
      <c r="D16" s="546">
        <v>0</v>
      </c>
      <c r="E16" s="546">
        <v>0</v>
      </c>
      <c r="F16" s="546">
        <v>0</v>
      </c>
      <c r="G16" s="570"/>
      <c r="H16" s="546">
        <v>0</v>
      </c>
    </row>
    <row r="17" spans="1:8" ht="15" customHeight="1">
      <c r="A17" s="517" t="s">
        <v>507</v>
      </c>
      <c r="B17" s="517"/>
      <c r="C17" s="537">
        <f>SUM(C18:C26)</f>
        <v>5238296</v>
      </c>
      <c r="D17" s="537">
        <f>SUM(D18:D26)</f>
        <v>39854188</v>
      </c>
      <c r="E17" s="537">
        <f>SUM(E18:E26)</f>
        <v>4295</v>
      </c>
      <c r="F17" s="537">
        <f>SUM(F18:F26)</f>
        <v>2680200</v>
      </c>
      <c r="G17" s="572">
        <f>+G20</f>
        <v>219999.99</v>
      </c>
      <c r="H17" s="572">
        <f>H18+H19+H20+H21</f>
        <v>0</v>
      </c>
    </row>
    <row r="18" spans="1:8" ht="15" customHeight="1">
      <c r="A18" s="538"/>
      <c r="B18" s="539" t="s">
        <v>340</v>
      </c>
      <c r="C18" s="546">
        <v>0</v>
      </c>
      <c r="D18" s="546">
        <v>4086641</v>
      </c>
      <c r="E18" s="546">
        <v>0</v>
      </c>
      <c r="F18" s="546">
        <v>0</v>
      </c>
      <c r="G18" s="570"/>
      <c r="H18" s="546">
        <v>0</v>
      </c>
    </row>
    <row r="19" spans="1:8" ht="15" customHeight="1">
      <c r="A19" s="542"/>
      <c r="B19" s="539" t="s">
        <v>348</v>
      </c>
      <c r="C19" s="546">
        <v>0</v>
      </c>
      <c r="D19" s="546">
        <v>0</v>
      </c>
      <c r="E19" s="546">
        <v>0</v>
      </c>
      <c r="F19" s="546">
        <v>1384200</v>
      </c>
      <c r="G19" s="570"/>
      <c r="H19" s="546">
        <v>0</v>
      </c>
    </row>
    <row r="20" spans="1:8" ht="15" customHeight="1">
      <c r="A20" s="538"/>
      <c r="B20" s="539" t="s">
        <v>358</v>
      </c>
      <c r="C20" s="546">
        <v>2039535</v>
      </c>
      <c r="D20" s="546">
        <v>1080000</v>
      </c>
      <c r="E20" s="546">
        <v>4295</v>
      </c>
      <c r="F20" s="546">
        <v>1296000</v>
      </c>
      <c r="G20" s="570">
        <v>219999.99</v>
      </c>
      <c r="H20" s="546">
        <v>0</v>
      </c>
    </row>
    <row r="21" spans="1:8" ht="15" customHeight="1">
      <c r="A21" s="538"/>
      <c r="B21" s="539" t="s">
        <v>369</v>
      </c>
      <c r="C21" s="546">
        <v>3198761</v>
      </c>
      <c r="D21" s="546">
        <v>110000</v>
      </c>
      <c r="E21" s="546">
        <v>0</v>
      </c>
      <c r="F21" s="546">
        <v>0</v>
      </c>
      <c r="G21" s="570"/>
      <c r="H21" s="546">
        <v>0</v>
      </c>
    </row>
    <row r="22" spans="1:8" ht="15" customHeight="1">
      <c r="A22" s="538"/>
      <c r="B22" s="539" t="s">
        <v>379</v>
      </c>
      <c r="C22" s="546">
        <v>0</v>
      </c>
      <c r="D22" s="546">
        <v>0</v>
      </c>
      <c r="E22" s="546">
        <v>0</v>
      </c>
      <c r="F22" s="546">
        <v>0</v>
      </c>
      <c r="G22" s="570"/>
      <c r="H22" s="546">
        <v>0</v>
      </c>
    </row>
    <row r="23" spans="1:8" ht="15" customHeight="1">
      <c r="A23" s="538"/>
      <c r="B23" s="539" t="s">
        <v>389</v>
      </c>
      <c r="C23" s="546">
        <v>0</v>
      </c>
      <c r="D23" s="546">
        <v>34577547</v>
      </c>
      <c r="E23" s="546">
        <v>0</v>
      </c>
      <c r="F23" s="546">
        <v>0</v>
      </c>
      <c r="G23" s="570"/>
      <c r="H23" s="546">
        <v>0</v>
      </c>
    </row>
    <row r="24" spans="1:8" ht="15" customHeight="1">
      <c r="A24" s="538"/>
      <c r="B24" s="539" t="s">
        <v>394</v>
      </c>
      <c r="C24" s="546">
        <v>0</v>
      </c>
      <c r="D24" s="546">
        <v>0</v>
      </c>
      <c r="E24" s="546">
        <v>0</v>
      </c>
      <c r="F24" s="546">
        <v>0</v>
      </c>
      <c r="G24" s="570"/>
      <c r="H24" s="546">
        <v>0</v>
      </c>
    </row>
    <row r="25" spans="1:8" ht="15" customHeight="1">
      <c r="A25" s="538"/>
      <c r="B25" s="543" t="s">
        <v>402</v>
      </c>
      <c r="C25" s="546">
        <v>0</v>
      </c>
      <c r="D25" s="546">
        <v>0</v>
      </c>
      <c r="E25" s="546">
        <v>0</v>
      </c>
      <c r="F25" s="546">
        <v>0</v>
      </c>
      <c r="G25" s="570"/>
      <c r="H25" s="546">
        <v>0</v>
      </c>
    </row>
    <row r="26" spans="1:8" ht="15" customHeight="1">
      <c r="A26" s="538"/>
      <c r="B26" s="543" t="s">
        <v>406</v>
      </c>
      <c r="C26" s="546">
        <v>0</v>
      </c>
      <c r="D26" s="546">
        <v>0</v>
      </c>
      <c r="E26" s="546">
        <v>0</v>
      </c>
      <c r="F26" s="546">
        <v>0</v>
      </c>
      <c r="G26" s="570"/>
      <c r="H26" s="546">
        <v>0</v>
      </c>
    </row>
    <row r="27" spans="1:8" ht="15" customHeight="1">
      <c r="A27" s="547" t="s">
        <v>533</v>
      </c>
      <c r="B27" s="547"/>
      <c r="C27" s="548">
        <v>0</v>
      </c>
      <c r="D27" s="548">
        <v>0</v>
      </c>
      <c r="E27" s="548">
        <v>0</v>
      </c>
      <c r="F27" s="548">
        <v>0</v>
      </c>
      <c r="G27" s="548">
        <v>0</v>
      </c>
      <c r="H27" s="548">
        <f>+H7+H17</f>
        <v>91545075</v>
      </c>
    </row>
    <row r="28" spans="1:8">
      <c r="A28" s="527" t="s">
        <v>503</v>
      </c>
      <c r="B28" s="573"/>
      <c r="C28" s="574"/>
      <c r="D28" s="574"/>
      <c r="E28" s="574"/>
      <c r="F28" s="574"/>
      <c r="G28" s="574"/>
      <c r="H28" s="574"/>
    </row>
    <row r="29" spans="1:8">
      <c r="C29" s="575"/>
      <c r="D29" s="575"/>
      <c r="E29" s="575"/>
      <c r="F29" s="575"/>
      <c r="G29" s="575"/>
      <c r="H29" s="575"/>
    </row>
  </sheetData>
  <sheetProtection selectLockedCells="1"/>
  <mergeCells count="8">
    <mergeCell ref="A17:B17"/>
    <mergeCell ref="A27:B27"/>
    <mergeCell ref="A1:H1"/>
    <mergeCell ref="A2:H2"/>
    <mergeCell ref="A3:H3"/>
    <mergeCell ref="A4:H4"/>
    <mergeCell ref="A6:B6"/>
    <mergeCell ref="A7:B7"/>
  </mergeCells>
  <printOptions horizontalCentered="1"/>
  <pageMargins left="0.47244094488188981" right="0.51181102362204722" top="0.82677165354330717" bottom="0.82677165354330717" header="0" footer="0.39370078740157483"/>
  <pageSetup scale="80" orientation="landscape" horizontalDpi="300" verticalDpi="300" r:id="rId1"/>
  <headerFooter>
    <oddFooter xml:space="preserve">&amp;C&amp;K00-049LDF /7.d
&amp;R&amp;8
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view="pageBreakPreview" zoomScaleNormal="100" zoomScaleSheetLayoutView="100" workbookViewId="0">
      <selection activeCell="F24" sqref="F24"/>
    </sheetView>
  </sheetViews>
  <sheetFormatPr baseColWidth="10" defaultColWidth="11.42578125" defaultRowHeight="11.25"/>
  <cols>
    <col min="1" max="1" width="3.7109375" style="551" customWidth="1"/>
    <col min="2" max="2" width="30.7109375" style="551" customWidth="1"/>
    <col min="3" max="3" width="27.42578125" style="551" customWidth="1"/>
    <col min="4" max="4" width="19.42578125" style="551" customWidth="1"/>
    <col min="5" max="6" width="15" style="551" bestFit="1" customWidth="1"/>
    <col min="7" max="7" width="11.7109375" style="551" customWidth="1"/>
    <col min="8" max="8" width="15" style="551" bestFit="1" customWidth="1"/>
    <col min="9" max="16384" width="11.42578125" style="551"/>
  </cols>
  <sheetData>
    <row r="1" spans="1:8" ht="18" customHeight="1">
      <c r="A1" s="490" t="s">
        <v>141</v>
      </c>
      <c r="B1" s="490"/>
      <c r="C1" s="490"/>
      <c r="D1" s="490"/>
      <c r="E1" s="490"/>
      <c r="F1" s="490"/>
      <c r="G1" s="490"/>
      <c r="H1" s="490"/>
    </row>
    <row r="2" spans="1:8" ht="18" customHeight="1">
      <c r="A2" s="490" t="s">
        <v>143</v>
      </c>
      <c r="B2" s="490"/>
      <c r="C2" s="490"/>
      <c r="D2" s="490"/>
      <c r="E2" s="490"/>
      <c r="F2" s="490"/>
      <c r="G2" s="490"/>
      <c r="H2" s="490"/>
    </row>
    <row r="3" spans="1:8" ht="18" customHeight="1">
      <c r="A3" s="490" t="s">
        <v>534</v>
      </c>
      <c r="B3" s="490"/>
      <c r="C3" s="490"/>
      <c r="D3" s="490"/>
      <c r="E3" s="490"/>
      <c r="F3" s="490"/>
      <c r="G3" s="490"/>
      <c r="H3" s="490"/>
    </row>
    <row r="4" spans="1:8" s="554" customFormat="1" ht="9.9499999999999993" customHeight="1">
      <c r="A4" s="576"/>
      <c r="B4" s="576"/>
      <c r="C4" s="576"/>
      <c r="D4" s="577"/>
      <c r="E4" s="578"/>
      <c r="F4" s="578"/>
      <c r="G4" s="578"/>
      <c r="H4" s="578"/>
    </row>
    <row r="5" spans="1:8" ht="11.25" customHeight="1">
      <c r="A5" s="555" t="s">
        <v>226</v>
      </c>
      <c r="B5" s="556"/>
      <c r="C5" s="556"/>
      <c r="D5" s="502" t="s">
        <v>535</v>
      </c>
      <c r="E5" s="502" t="s">
        <v>536</v>
      </c>
      <c r="F5" s="502" t="s">
        <v>537</v>
      </c>
      <c r="G5" s="502" t="s">
        <v>538</v>
      </c>
      <c r="H5" s="557" t="s">
        <v>539</v>
      </c>
    </row>
    <row r="6" spans="1:8" ht="20.25" customHeight="1">
      <c r="A6" s="500"/>
      <c r="B6" s="501"/>
      <c r="C6" s="501"/>
      <c r="D6" s="502" t="s">
        <v>257</v>
      </c>
      <c r="E6" s="502" t="s">
        <v>258</v>
      </c>
      <c r="F6" s="502" t="s">
        <v>258</v>
      </c>
      <c r="G6" s="502" t="s">
        <v>258</v>
      </c>
      <c r="H6" s="557" t="s">
        <v>258</v>
      </c>
    </row>
    <row r="7" spans="1:8">
      <c r="A7" s="505"/>
      <c r="B7" s="506"/>
      <c r="C7" s="506"/>
      <c r="D7" s="502" t="s">
        <v>261</v>
      </c>
      <c r="E7" s="502" t="s">
        <v>262</v>
      </c>
      <c r="F7" s="502" t="s">
        <v>262</v>
      </c>
      <c r="G7" s="502" t="s">
        <v>262</v>
      </c>
      <c r="H7" s="557" t="s">
        <v>262</v>
      </c>
    </row>
    <row r="8" spans="1:8" ht="15" customHeight="1">
      <c r="A8" s="507" t="s">
        <v>540</v>
      </c>
      <c r="B8" s="507"/>
      <c r="C8" s="507"/>
      <c r="D8" s="579">
        <v>0</v>
      </c>
      <c r="E8" s="579">
        <v>0</v>
      </c>
      <c r="F8" s="579">
        <v>0</v>
      </c>
      <c r="G8" s="579">
        <v>0</v>
      </c>
      <c r="H8" s="579">
        <v>0</v>
      </c>
    </row>
    <row r="9" spans="1:8" ht="20.25" customHeight="1">
      <c r="A9" s="519" t="s">
        <v>541</v>
      </c>
      <c r="B9" s="519"/>
      <c r="C9" s="519"/>
      <c r="D9" s="580"/>
      <c r="E9" s="580"/>
      <c r="F9" s="580"/>
      <c r="G9" s="580"/>
      <c r="H9" s="580"/>
    </row>
    <row r="10" spans="1:8" ht="15" customHeight="1">
      <c r="A10" s="510" t="s">
        <v>542</v>
      </c>
      <c r="B10" s="510"/>
      <c r="C10" s="510"/>
      <c r="D10" s="518"/>
      <c r="E10" s="518"/>
      <c r="F10" s="518"/>
      <c r="G10" s="518"/>
      <c r="H10" s="518"/>
    </row>
    <row r="11" spans="1:8" ht="9" customHeight="1">
      <c r="A11" s="510"/>
      <c r="B11" s="510"/>
      <c r="C11" s="510"/>
      <c r="D11" s="518"/>
      <c r="E11" s="518"/>
      <c r="F11" s="518"/>
      <c r="G11" s="518"/>
      <c r="H11" s="518"/>
    </row>
    <row r="12" spans="1:8" ht="15" customHeight="1">
      <c r="A12" s="581" t="s">
        <v>543</v>
      </c>
      <c r="B12" s="581"/>
      <c r="C12" s="581"/>
      <c r="D12" s="518">
        <v>0</v>
      </c>
      <c r="E12" s="518">
        <v>0</v>
      </c>
      <c r="F12" s="518">
        <v>0</v>
      </c>
      <c r="G12" s="518">
        <v>0</v>
      </c>
      <c r="H12" s="518">
        <v>0</v>
      </c>
    </row>
    <row r="13" spans="1:8" ht="15" customHeight="1">
      <c r="A13" s="510" t="s">
        <v>544</v>
      </c>
      <c r="B13" s="510"/>
      <c r="C13" s="510"/>
      <c r="D13" s="582">
        <v>0</v>
      </c>
      <c r="E13" s="582">
        <v>0</v>
      </c>
      <c r="F13" s="582">
        <v>0</v>
      </c>
      <c r="G13" s="582">
        <v>0</v>
      </c>
      <c r="H13" s="582">
        <v>0</v>
      </c>
    </row>
    <row r="14" spans="1:8" ht="15" customHeight="1">
      <c r="A14" s="583" t="s">
        <v>545</v>
      </c>
      <c r="B14" s="583"/>
      <c r="C14" s="583"/>
      <c r="D14" s="518">
        <v>0</v>
      </c>
      <c r="E14" s="518"/>
      <c r="F14" s="518"/>
      <c r="G14" s="518"/>
      <c r="H14" s="518"/>
    </row>
    <row r="15" spans="1:8" ht="15" customHeight="1">
      <c r="A15" s="583" t="s">
        <v>546</v>
      </c>
      <c r="B15" s="583"/>
      <c r="C15" s="583"/>
      <c r="D15" s="518">
        <v>0</v>
      </c>
      <c r="E15" s="518"/>
      <c r="F15" s="518"/>
      <c r="G15" s="518"/>
      <c r="H15" s="518"/>
    </row>
    <row r="16" spans="1:8" ht="15" customHeight="1">
      <c r="A16" s="583" t="s">
        <v>547</v>
      </c>
      <c r="B16" s="583"/>
      <c r="C16" s="583"/>
      <c r="D16" s="518">
        <v>0</v>
      </c>
      <c r="E16" s="518"/>
      <c r="F16" s="518"/>
      <c r="G16" s="518"/>
      <c r="H16" s="518"/>
    </row>
    <row r="17" spans="1:8" ht="15" customHeight="1">
      <c r="A17" s="510" t="s">
        <v>548</v>
      </c>
      <c r="B17" s="510"/>
      <c r="C17" s="510"/>
      <c r="D17" s="582">
        <v>0</v>
      </c>
      <c r="E17" s="582">
        <v>0</v>
      </c>
      <c r="F17" s="582">
        <v>0</v>
      </c>
      <c r="G17" s="582">
        <v>0</v>
      </c>
      <c r="H17" s="582">
        <v>0</v>
      </c>
    </row>
    <row r="18" spans="1:8" ht="15" customHeight="1">
      <c r="A18" s="583" t="s">
        <v>545</v>
      </c>
      <c r="B18" s="583"/>
      <c r="C18" s="583"/>
      <c r="D18" s="518">
        <v>0</v>
      </c>
      <c r="E18" s="518"/>
      <c r="F18" s="518"/>
      <c r="G18" s="518"/>
      <c r="H18" s="518"/>
    </row>
    <row r="19" spans="1:8" ht="15" customHeight="1">
      <c r="A19" s="583" t="s">
        <v>546</v>
      </c>
      <c r="B19" s="583"/>
      <c r="C19" s="583"/>
      <c r="D19" s="518">
        <v>0</v>
      </c>
      <c r="E19" s="518"/>
      <c r="F19" s="518"/>
      <c r="G19" s="518"/>
      <c r="H19" s="518"/>
    </row>
    <row r="20" spans="1:8" ht="15" customHeight="1">
      <c r="A20" s="583" t="s">
        <v>547</v>
      </c>
      <c r="B20" s="583"/>
      <c r="C20" s="583"/>
      <c r="D20" s="518">
        <v>0</v>
      </c>
      <c r="E20" s="518"/>
      <c r="F20" s="518"/>
      <c r="G20" s="518"/>
      <c r="H20" s="518"/>
    </row>
    <row r="21" spans="1:8" ht="12">
      <c r="A21" s="510" t="s">
        <v>549</v>
      </c>
      <c r="B21" s="510"/>
      <c r="C21" s="510"/>
      <c r="D21" s="584"/>
      <c r="E21" s="518"/>
      <c r="F21" s="518"/>
      <c r="G21" s="518"/>
      <c r="H21" s="518"/>
    </row>
    <row r="22" spans="1:8" ht="15" customHeight="1">
      <c r="A22" s="510" t="s">
        <v>550</v>
      </c>
      <c r="B22" s="510"/>
      <c r="C22" s="510"/>
      <c r="D22" s="585"/>
      <c r="E22" s="518"/>
      <c r="F22" s="518"/>
      <c r="G22" s="518"/>
      <c r="H22" s="518"/>
    </row>
    <row r="23" spans="1:8" ht="51.75" customHeight="1">
      <c r="A23" s="510" t="s">
        <v>551</v>
      </c>
      <c r="B23" s="510"/>
      <c r="C23" s="510"/>
      <c r="D23" s="586"/>
      <c r="E23" s="518"/>
      <c r="F23" s="518"/>
      <c r="G23" s="518"/>
      <c r="H23" s="518"/>
    </row>
    <row r="24" spans="1:8" ht="57.75" customHeight="1">
      <c r="A24" s="510" t="s">
        <v>552</v>
      </c>
      <c r="B24" s="510"/>
      <c r="C24" s="510"/>
      <c r="D24" s="586"/>
      <c r="E24" s="518"/>
      <c r="F24" s="518"/>
      <c r="G24" s="518"/>
      <c r="H24" s="518"/>
    </row>
    <row r="25" spans="1:8" ht="15" customHeight="1">
      <c r="A25" s="510" t="s">
        <v>553</v>
      </c>
      <c r="B25" s="510"/>
      <c r="C25" s="510"/>
      <c r="D25" s="587"/>
      <c r="E25" s="518"/>
      <c r="F25" s="518"/>
      <c r="G25" s="518"/>
      <c r="H25" s="518"/>
    </row>
    <row r="26" spans="1:8" ht="15" customHeight="1">
      <c r="A26" s="510" t="s">
        <v>554</v>
      </c>
      <c r="B26" s="510"/>
      <c r="C26" s="510"/>
      <c r="D26" s="587"/>
      <c r="E26" s="518"/>
      <c r="F26" s="518"/>
      <c r="G26" s="518"/>
      <c r="H26" s="518"/>
    </row>
    <row r="27" spans="1:8" ht="15" customHeight="1">
      <c r="A27" s="510" t="s">
        <v>555</v>
      </c>
      <c r="B27" s="510"/>
      <c r="C27" s="510"/>
      <c r="D27" s="582"/>
      <c r="E27" s="518"/>
      <c r="F27" s="518"/>
      <c r="G27" s="518"/>
      <c r="H27" s="518"/>
    </row>
    <row r="28" spans="1:8" ht="20.25" customHeight="1">
      <c r="A28" s="510" t="s">
        <v>556</v>
      </c>
      <c r="B28" s="510"/>
      <c r="C28" s="510"/>
      <c r="D28" s="588"/>
      <c r="E28" s="518"/>
      <c r="F28" s="518"/>
      <c r="G28" s="518"/>
      <c r="H28" s="518"/>
    </row>
    <row r="29" spans="1:8" ht="9" customHeight="1">
      <c r="A29" s="520"/>
      <c r="B29" s="422"/>
      <c r="C29" s="521"/>
      <c r="D29" s="518"/>
      <c r="E29" s="518"/>
      <c r="F29" s="518"/>
      <c r="G29" s="518"/>
      <c r="H29" s="518"/>
    </row>
    <row r="30" spans="1:8" ht="24" customHeight="1">
      <c r="A30" s="517" t="s">
        <v>557</v>
      </c>
      <c r="B30" s="517"/>
      <c r="C30" s="517"/>
      <c r="D30" s="585"/>
      <c r="E30" s="518">
        <v>0</v>
      </c>
      <c r="F30" s="518">
        <v>0</v>
      </c>
      <c r="G30" s="518">
        <v>0</v>
      </c>
      <c r="H30" s="518">
        <v>0</v>
      </c>
    </row>
    <row r="31" spans="1:8" ht="12">
      <c r="A31" s="510" t="s">
        <v>558</v>
      </c>
      <c r="B31" s="510"/>
      <c r="C31" s="510"/>
      <c r="D31" s="589"/>
      <c r="E31" s="518"/>
      <c r="F31" s="518"/>
      <c r="G31" s="518"/>
      <c r="H31" s="518"/>
    </row>
    <row r="32" spans="1:8" ht="9" customHeight="1">
      <c r="A32" s="519"/>
      <c r="B32" s="519"/>
      <c r="C32" s="519"/>
      <c r="D32" s="518"/>
      <c r="E32" s="518"/>
      <c r="F32" s="518"/>
      <c r="G32" s="518"/>
      <c r="H32" s="518"/>
    </row>
    <row r="33" spans="1:8" ht="15" customHeight="1">
      <c r="A33" s="517" t="s">
        <v>559</v>
      </c>
      <c r="B33" s="517"/>
      <c r="C33" s="517"/>
      <c r="D33" s="518"/>
      <c r="E33" s="518">
        <v>0</v>
      </c>
      <c r="F33" s="518">
        <v>0</v>
      </c>
      <c r="G33" s="518">
        <v>0</v>
      </c>
      <c r="H33" s="518">
        <v>0</v>
      </c>
    </row>
    <row r="34" spans="1:8" ht="17.25" customHeight="1">
      <c r="A34" s="510" t="s">
        <v>560</v>
      </c>
      <c r="B34" s="510"/>
      <c r="C34" s="510"/>
      <c r="D34" s="584"/>
      <c r="E34" s="582"/>
      <c r="F34" s="582"/>
      <c r="G34" s="582"/>
      <c r="H34" s="582"/>
    </row>
    <row r="35" spans="1:8" ht="15" customHeight="1">
      <c r="A35" s="510" t="s">
        <v>561</v>
      </c>
      <c r="B35" s="510"/>
      <c r="C35" s="510"/>
      <c r="D35" s="590"/>
      <c r="E35" s="582"/>
      <c r="F35" s="582"/>
      <c r="G35" s="582"/>
      <c r="H35" s="582"/>
    </row>
    <row r="36" spans="1:8" ht="12">
      <c r="A36" s="510" t="s">
        <v>562</v>
      </c>
      <c r="B36" s="510"/>
      <c r="C36" s="510"/>
      <c r="D36" s="584"/>
      <c r="E36" s="582"/>
      <c r="F36" s="582"/>
      <c r="G36" s="582"/>
      <c r="H36" s="582"/>
    </row>
    <row r="37" spans="1:8" ht="9" customHeight="1">
      <c r="A37" s="591"/>
      <c r="B37" s="591"/>
      <c r="C37" s="591"/>
      <c r="D37" s="526"/>
      <c r="E37" s="526"/>
      <c r="F37" s="526"/>
      <c r="G37" s="526"/>
      <c r="H37" s="526"/>
    </row>
    <row r="38" spans="1:8" ht="18" customHeight="1">
      <c r="A38" s="592" t="s">
        <v>563</v>
      </c>
      <c r="B38" s="593"/>
      <c r="C38" s="593"/>
      <c r="D38" s="594"/>
      <c r="E38" s="594"/>
      <c r="F38" s="594"/>
      <c r="G38" s="594"/>
      <c r="H38" s="595"/>
    </row>
    <row r="39" spans="1:8" ht="12" customHeight="1">
      <c r="A39" s="596"/>
      <c r="B39" s="597"/>
      <c r="C39" s="596"/>
      <c r="D39" s="598"/>
      <c r="E39" s="598"/>
      <c r="F39" s="598"/>
      <c r="G39" s="598"/>
      <c r="H39" s="598"/>
    </row>
    <row r="40" spans="1:8" ht="12" customHeight="1">
      <c r="A40" s="599"/>
      <c r="B40" s="600"/>
      <c r="C40" s="599"/>
      <c r="D40" s="599"/>
      <c r="E40" s="599"/>
      <c r="F40" s="599"/>
      <c r="G40" s="599"/>
      <c r="H40" s="599"/>
    </row>
    <row r="41" spans="1:8">
      <c r="A41" s="599"/>
      <c r="B41" s="600"/>
      <c r="C41" s="599"/>
      <c r="D41" s="599"/>
      <c r="E41" s="599"/>
      <c r="F41" s="599"/>
      <c r="G41" s="599"/>
      <c r="H41" s="599"/>
    </row>
    <row r="42" spans="1:8" ht="12" customHeight="1">
      <c r="A42" s="599"/>
      <c r="B42" s="600"/>
      <c r="C42" s="599"/>
      <c r="D42" s="599"/>
      <c r="E42" s="599"/>
      <c r="F42" s="599"/>
      <c r="G42" s="599"/>
      <c r="H42" s="599"/>
    </row>
    <row r="43" spans="1:8" ht="12" customHeight="1">
      <c r="B43" s="601"/>
    </row>
    <row r="44" spans="1:8" ht="12" customHeight="1">
      <c r="B44" s="601"/>
    </row>
    <row r="45" spans="1:8" ht="12" customHeight="1">
      <c r="B45" s="575"/>
    </row>
    <row r="46" spans="1:8" ht="12" customHeight="1"/>
    <row r="47" spans="1:8" ht="12" customHeight="1"/>
    <row r="48" spans="1:8" ht="12" customHeight="1"/>
    <row r="49" spans="1:8" ht="12" customHeight="1"/>
    <row r="50" spans="1:8" ht="12" customHeight="1"/>
    <row r="51" spans="1:8" ht="12" customHeight="1"/>
    <row r="52" spans="1:8" ht="12" customHeight="1"/>
    <row r="53" spans="1:8" ht="12" customHeight="1"/>
    <row r="54" spans="1:8" ht="12" customHeight="1">
      <c r="C54" s="551" t="s">
        <v>301</v>
      </c>
    </row>
    <row r="55" spans="1:8" ht="12" customHeight="1"/>
    <row r="56" spans="1:8" ht="12" customHeight="1"/>
    <row r="57" spans="1:8" ht="12" customHeight="1"/>
    <row r="58" spans="1:8" ht="12" customHeight="1"/>
    <row r="59" spans="1:8" ht="12" customHeight="1"/>
    <row r="60" spans="1:8" ht="12" customHeight="1"/>
    <row r="61" spans="1:8" s="602" customFormat="1" ht="12" customHeight="1">
      <c r="A61" s="551"/>
      <c r="B61" s="551"/>
      <c r="C61" s="551"/>
      <c r="D61" s="551"/>
      <c r="E61" s="551"/>
      <c r="F61" s="551"/>
      <c r="G61" s="551"/>
      <c r="H61" s="551"/>
    </row>
    <row r="62" spans="1:8" ht="12" customHeight="1"/>
    <row r="63" spans="1:8" ht="12" customHeight="1"/>
    <row r="64" spans="1:8" ht="12" customHeight="1"/>
    <row r="65" ht="12" customHeight="1"/>
    <row r="67" ht="5.0999999999999996" customHeight="1"/>
    <row r="68" ht="6" customHeight="1"/>
  </sheetData>
  <mergeCells count="39"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30:C30"/>
    <mergeCell ref="A31:C31"/>
    <mergeCell ref="A32:C32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H1"/>
    <mergeCell ref="A2:H2"/>
    <mergeCell ref="A3:H3"/>
    <mergeCell ref="A5:C7"/>
    <mergeCell ref="D5:D7"/>
    <mergeCell ref="E5:E7"/>
    <mergeCell ref="F5:F7"/>
    <mergeCell ref="G5:G7"/>
    <mergeCell ref="H5:H7"/>
  </mergeCells>
  <printOptions horizontalCentered="1"/>
  <pageMargins left="0.74803149606299213" right="0.27559055118110237" top="0.70866141732283472" bottom="0.6692913385826772" header="0" footer="0.31496062992125984"/>
  <pageSetup scale="75" orientation="landscape" horizontalDpi="300" verticalDpi="300" r:id="rId1"/>
  <headerFooter>
    <oddFooter xml:space="preserve">&amp;C&amp;K00-049LDF /8&amp;K01+000
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view="pageBreakPreview" zoomScale="90" zoomScaleNormal="90" zoomScaleSheetLayoutView="90" workbookViewId="0">
      <selection activeCell="D16" sqref="D16"/>
    </sheetView>
  </sheetViews>
  <sheetFormatPr baseColWidth="10" defaultColWidth="11.42578125" defaultRowHeight="11.25"/>
  <cols>
    <col min="1" max="1" width="3.7109375" style="551" customWidth="1"/>
    <col min="2" max="2" width="30.7109375" style="551" customWidth="1"/>
    <col min="3" max="3" width="27.42578125" style="551" customWidth="1"/>
    <col min="4" max="4" width="17.28515625" style="551" customWidth="1"/>
    <col min="5" max="8" width="15.7109375" style="551" customWidth="1"/>
    <col min="9" max="16384" width="11.42578125" style="551"/>
  </cols>
  <sheetData>
    <row r="1" spans="1:8" ht="18" customHeight="1">
      <c r="A1" s="490" t="s">
        <v>141</v>
      </c>
      <c r="B1" s="490"/>
      <c r="C1" s="490"/>
      <c r="D1" s="490"/>
      <c r="E1" s="490"/>
      <c r="F1" s="490"/>
      <c r="G1" s="490"/>
      <c r="H1" s="490"/>
    </row>
    <row r="2" spans="1:8" ht="18" customHeight="1">
      <c r="A2" s="490" t="s">
        <v>143</v>
      </c>
      <c r="B2" s="490"/>
      <c r="C2" s="490"/>
      <c r="D2" s="490"/>
      <c r="E2" s="490"/>
      <c r="F2" s="490"/>
      <c r="G2" s="490"/>
      <c r="H2" s="490"/>
    </row>
    <row r="3" spans="1:8" ht="18" customHeight="1">
      <c r="A3" s="490" t="s">
        <v>534</v>
      </c>
      <c r="B3" s="490"/>
      <c r="C3" s="490"/>
      <c r="D3" s="490"/>
      <c r="E3" s="490"/>
      <c r="F3" s="490"/>
      <c r="G3" s="490"/>
      <c r="H3" s="490"/>
    </row>
    <row r="4" spans="1:8" s="554" customFormat="1" ht="9" customHeight="1">
      <c r="A4" s="603"/>
      <c r="B4" s="603"/>
      <c r="C4" s="603"/>
      <c r="D4" s="603"/>
      <c r="E4" s="603"/>
      <c r="F4" s="603"/>
      <c r="G4" s="603"/>
      <c r="H4" s="603"/>
    </row>
    <row r="5" spans="1:8" ht="11.1" customHeight="1">
      <c r="A5" s="555" t="s">
        <v>226</v>
      </c>
      <c r="B5" s="556"/>
      <c r="C5" s="556"/>
      <c r="D5" s="502" t="s">
        <v>535</v>
      </c>
      <c r="E5" s="502" t="s">
        <v>536</v>
      </c>
      <c r="F5" s="502" t="s">
        <v>537</v>
      </c>
      <c r="G5" s="502" t="s">
        <v>538</v>
      </c>
      <c r="H5" s="557" t="s">
        <v>539</v>
      </c>
    </row>
    <row r="6" spans="1:8" ht="11.1" customHeight="1">
      <c r="A6" s="500"/>
      <c r="B6" s="501"/>
      <c r="C6" s="501"/>
      <c r="D6" s="502" t="s">
        <v>257</v>
      </c>
      <c r="E6" s="502" t="s">
        <v>258</v>
      </c>
      <c r="F6" s="502" t="s">
        <v>258</v>
      </c>
      <c r="G6" s="502" t="s">
        <v>258</v>
      </c>
      <c r="H6" s="557" t="s">
        <v>258</v>
      </c>
    </row>
    <row r="7" spans="1:8" ht="11.1" customHeight="1">
      <c r="A7" s="505"/>
      <c r="B7" s="506"/>
      <c r="C7" s="506"/>
      <c r="D7" s="502" t="s">
        <v>261</v>
      </c>
      <c r="E7" s="502" t="s">
        <v>262</v>
      </c>
      <c r="F7" s="502" t="s">
        <v>262</v>
      </c>
      <c r="G7" s="502" t="s">
        <v>262</v>
      </c>
      <c r="H7" s="557" t="s">
        <v>262</v>
      </c>
    </row>
    <row r="8" spans="1:8" ht="15" customHeight="1">
      <c r="A8" s="507" t="s">
        <v>564</v>
      </c>
      <c r="B8" s="507"/>
      <c r="C8" s="507"/>
      <c r="D8" s="518"/>
      <c r="E8" s="579">
        <v>0</v>
      </c>
      <c r="F8" s="579">
        <v>0</v>
      </c>
      <c r="G8" s="579">
        <v>0</v>
      </c>
      <c r="H8" s="579">
        <v>0</v>
      </c>
    </row>
    <row r="9" spans="1:8" ht="20.25" customHeight="1">
      <c r="A9" s="510" t="s">
        <v>565</v>
      </c>
      <c r="B9" s="510"/>
      <c r="C9" s="510"/>
      <c r="D9" s="584"/>
      <c r="E9" s="604"/>
      <c r="F9" s="604"/>
      <c r="G9" s="604"/>
      <c r="H9" s="604"/>
    </row>
    <row r="10" spans="1:8" ht="20.25" customHeight="1">
      <c r="A10" s="510" t="s">
        <v>566</v>
      </c>
      <c r="B10" s="510"/>
      <c r="C10" s="510"/>
      <c r="D10" s="584"/>
      <c r="E10" s="564"/>
      <c r="F10" s="564"/>
      <c r="G10" s="564"/>
      <c r="H10" s="564"/>
    </row>
    <row r="11" spans="1:8" ht="15" customHeight="1">
      <c r="A11" s="510" t="s">
        <v>567</v>
      </c>
      <c r="B11" s="510"/>
      <c r="C11" s="510"/>
      <c r="D11" s="605"/>
      <c r="E11" s="564"/>
      <c r="F11" s="564"/>
      <c r="G11" s="564"/>
      <c r="H11" s="564"/>
    </row>
    <row r="12" spans="1:8" ht="9" customHeight="1">
      <c r="A12" s="513"/>
      <c r="B12" s="514"/>
      <c r="C12" s="515"/>
      <c r="D12" s="511"/>
      <c r="E12" s="564"/>
      <c r="F12" s="564"/>
      <c r="G12" s="564"/>
      <c r="H12" s="564"/>
    </row>
    <row r="13" spans="1:8" ht="23.25" customHeight="1">
      <c r="A13" s="581" t="s">
        <v>568</v>
      </c>
      <c r="B13" s="581"/>
      <c r="C13" s="581"/>
      <c r="D13" s="584"/>
      <c r="E13" s="518">
        <v>0</v>
      </c>
      <c r="F13" s="518">
        <v>0</v>
      </c>
      <c r="G13" s="518">
        <v>0</v>
      </c>
      <c r="H13" s="518">
        <v>0</v>
      </c>
    </row>
    <row r="14" spans="1:8" ht="9" customHeight="1">
      <c r="A14" s="606"/>
      <c r="B14" s="607"/>
      <c r="C14" s="608"/>
      <c r="D14" s="582"/>
      <c r="E14" s="518"/>
      <c r="F14" s="518"/>
      <c r="G14" s="518"/>
      <c r="H14" s="518"/>
    </row>
    <row r="15" spans="1:8" ht="15" customHeight="1">
      <c r="A15" s="517" t="s">
        <v>569</v>
      </c>
      <c r="B15" s="517"/>
      <c r="C15" s="517"/>
      <c r="D15" s="582"/>
      <c r="E15" s="518">
        <v>0</v>
      </c>
      <c r="F15" s="518">
        <v>0</v>
      </c>
      <c r="G15" s="518">
        <v>0</v>
      </c>
      <c r="H15" s="518">
        <v>0</v>
      </c>
    </row>
    <row r="16" spans="1:8" ht="21" customHeight="1">
      <c r="A16" s="510" t="s">
        <v>570</v>
      </c>
      <c r="B16" s="510"/>
      <c r="C16" s="510"/>
      <c r="D16" s="605"/>
      <c r="E16" s="564"/>
      <c r="F16" s="564"/>
      <c r="G16" s="564"/>
      <c r="H16" s="564"/>
    </row>
    <row r="17" spans="1:8" ht="21" customHeight="1">
      <c r="A17" s="510" t="s">
        <v>571</v>
      </c>
      <c r="B17" s="510"/>
      <c r="C17" s="510"/>
      <c r="D17" s="605"/>
      <c r="E17" s="564"/>
      <c r="F17" s="564"/>
      <c r="G17" s="564"/>
      <c r="H17" s="564"/>
    </row>
    <row r="18" spans="1:8" ht="21" customHeight="1">
      <c r="A18" s="510" t="s">
        <v>572</v>
      </c>
      <c r="B18" s="510"/>
      <c r="C18" s="510"/>
      <c r="D18" s="605"/>
      <c r="E18" s="564"/>
      <c r="F18" s="564"/>
      <c r="G18" s="564"/>
      <c r="H18" s="564"/>
    </row>
    <row r="19" spans="1:8" ht="9" customHeight="1">
      <c r="A19" s="510"/>
      <c r="B19" s="510"/>
      <c r="C19" s="510"/>
      <c r="D19" s="564"/>
      <c r="E19" s="564"/>
      <c r="F19" s="564"/>
      <c r="G19" s="564"/>
      <c r="H19" s="564"/>
    </row>
    <row r="20" spans="1:8" ht="21.75" customHeight="1">
      <c r="A20" s="517" t="s">
        <v>573</v>
      </c>
      <c r="B20" s="517"/>
      <c r="C20" s="517"/>
      <c r="D20" s="518"/>
      <c r="E20" s="518">
        <v>0</v>
      </c>
      <c r="F20" s="518">
        <v>0</v>
      </c>
      <c r="G20" s="518">
        <v>0</v>
      </c>
      <c r="H20" s="518">
        <v>0</v>
      </c>
    </row>
    <row r="21" spans="1:8" ht="15" customHeight="1">
      <c r="A21" s="510" t="s">
        <v>571</v>
      </c>
      <c r="B21" s="510"/>
      <c r="C21" s="510"/>
      <c r="D21" s="609"/>
      <c r="E21" s="564"/>
      <c r="F21" s="564"/>
      <c r="G21" s="564"/>
      <c r="H21" s="564"/>
    </row>
    <row r="22" spans="1:8" ht="15" customHeight="1">
      <c r="A22" s="510" t="s">
        <v>572</v>
      </c>
      <c r="B22" s="510"/>
      <c r="C22" s="510"/>
      <c r="D22" s="609"/>
      <c r="E22" s="564"/>
      <c r="F22" s="564"/>
      <c r="G22" s="564"/>
      <c r="H22" s="564"/>
    </row>
    <row r="23" spans="1:8" ht="9" customHeight="1">
      <c r="A23" s="510"/>
      <c r="B23" s="510"/>
      <c r="C23" s="510"/>
      <c r="D23" s="564"/>
      <c r="E23" s="564"/>
      <c r="F23" s="564"/>
      <c r="G23" s="564"/>
      <c r="H23" s="564"/>
    </row>
    <row r="24" spans="1:8" ht="15" customHeight="1">
      <c r="A24" s="517" t="s">
        <v>574</v>
      </c>
      <c r="B24" s="517"/>
      <c r="C24" s="517"/>
      <c r="D24" s="518"/>
      <c r="E24" s="518">
        <v>0</v>
      </c>
      <c r="F24" s="518">
        <v>0</v>
      </c>
      <c r="G24" s="518">
        <v>0</v>
      </c>
      <c r="H24" s="518">
        <v>0</v>
      </c>
    </row>
    <row r="25" spans="1:8" ht="22.5" customHeight="1">
      <c r="A25" s="510" t="s">
        <v>571</v>
      </c>
      <c r="B25" s="510"/>
      <c r="C25" s="510"/>
      <c r="D25" s="605"/>
      <c r="E25" s="564"/>
      <c r="F25" s="564"/>
      <c r="G25" s="564"/>
      <c r="H25" s="564"/>
    </row>
    <row r="26" spans="1:8" ht="22.5" customHeight="1">
      <c r="A26" s="510" t="s">
        <v>572</v>
      </c>
      <c r="B26" s="510"/>
      <c r="C26" s="510"/>
      <c r="D26" s="605"/>
      <c r="E26" s="564"/>
      <c r="F26" s="564"/>
      <c r="G26" s="564"/>
      <c r="H26" s="564"/>
    </row>
    <row r="27" spans="1:8" ht="27.75" customHeight="1">
      <c r="A27" s="510" t="s">
        <v>575</v>
      </c>
      <c r="B27" s="510"/>
      <c r="C27" s="510"/>
      <c r="D27" s="605"/>
      <c r="E27" s="564"/>
      <c r="F27" s="564"/>
      <c r="G27" s="564"/>
      <c r="H27" s="564"/>
    </row>
    <row r="28" spans="1:8" ht="9" customHeight="1">
      <c r="A28" s="510"/>
      <c r="B28" s="510"/>
      <c r="C28" s="510"/>
      <c r="D28" s="564"/>
      <c r="E28" s="564"/>
      <c r="F28" s="564"/>
      <c r="G28" s="564"/>
      <c r="H28" s="564"/>
    </row>
    <row r="29" spans="1:8" ht="15" customHeight="1">
      <c r="A29" s="517" t="s">
        <v>576</v>
      </c>
      <c r="B29" s="517"/>
      <c r="C29" s="517"/>
      <c r="D29" s="610"/>
      <c r="E29" s="518">
        <v>0</v>
      </c>
      <c r="F29" s="518">
        <v>0</v>
      </c>
      <c r="G29" s="518">
        <v>0</v>
      </c>
      <c r="H29" s="518">
        <v>0</v>
      </c>
    </row>
    <row r="30" spans="1:8" ht="21.75" customHeight="1">
      <c r="A30" s="510" t="s">
        <v>571</v>
      </c>
      <c r="B30" s="510"/>
      <c r="C30" s="510"/>
      <c r="D30" s="605"/>
      <c r="E30" s="564"/>
      <c r="F30" s="564"/>
      <c r="G30" s="564"/>
      <c r="H30" s="564"/>
    </row>
    <row r="31" spans="1:8" ht="21.75" customHeight="1">
      <c r="A31" s="510" t="s">
        <v>572</v>
      </c>
      <c r="B31" s="510"/>
      <c r="C31" s="510"/>
      <c r="D31" s="605"/>
      <c r="E31" s="564"/>
      <c r="F31" s="564"/>
      <c r="G31" s="564"/>
      <c r="H31" s="564"/>
    </row>
    <row r="32" spans="1:8" ht="9" customHeight="1">
      <c r="A32" s="517"/>
      <c r="B32" s="517"/>
      <c r="C32" s="517"/>
      <c r="D32" s="564"/>
      <c r="E32" s="564"/>
      <c r="F32" s="564"/>
      <c r="G32" s="564"/>
      <c r="H32" s="564"/>
    </row>
    <row r="33" spans="1:8" ht="15" customHeight="1">
      <c r="A33" s="517" t="s">
        <v>577</v>
      </c>
      <c r="B33" s="517"/>
      <c r="C33" s="517"/>
      <c r="D33" s="611"/>
      <c r="E33" s="518">
        <v>0</v>
      </c>
      <c r="F33" s="518">
        <v>0</v>
      </c>
      <c r="G33" s="518">
        <v>0</v>
      </c>
      <c r="H33" s="518">
        <v>0</v>
      </c>
    </row>
    <row r="34" spans="1:8" ht="15" customHeight="1">
      <c r="A34" s="510" t="s">
        <v>578</v>
      </c>
      <c r="B34" s="510"/>
      <c r="C34" s="510"/>
      <c r="D34" s="612"/>
      <c r="E34" s="564"/>
      <c r="F34" s="564"/>
      <c r="G34" s="564"/>
      <c r="H34" s="564"/>
    </row>
    <row r="35" spans="1:8" ht="15" customHeight="1">
      <c r="A35" s="510" t="s">
        <v>579</v>
      </c>
      <c r="B35" s="510"/>
      <c r="C35" s="510"/>
      <c r="D35" s="613"/>
      <c r="E35" s="564"/>
      <c r="F35" s="564"/>
      <c r="G35" s="564"/>
      <c r="H35" s="564"/>
    </row>
    <row r="36" spans="1:8" ht="4.5" customHeight="1">
      <c r="A36" s="510"/>
      <c r="B36" s="510"/>
      <c r="C36" s="510"/>
      <c r="D36" s="614"/>
      <c r="E36" s="564"/>
      <c r="F36" s="564"/>
      <c r="G36" s="564"/>
      <c r="H36" s="564"/>
    </row>
    <row r="37" spans="1:8" ht="15" customHeight="1">
      <c r="A37" s="517" t="s">
        <v>580</v>
      </c>
      <c r="B37" s="517"/>
      <c r="C37" s="517"/>
      <c r="D37" s="615"/>
      <c r="E37" s="518">
        <v>0</v>
      </c>
      <c r="F37" s="518">
        <v>0</v>
      </c>
      <c r="G37" s="518">
        <v>0</v>
      </c>
      <c r="H37" s="518">
        <v>0</v>
      </c>
    </row>
    <row r="38" spans="1:8" ht="15" customHeight="1">
      <c r="A38" s="510" t="s">
        <v>581</v>
      </c>
      <c r="B38" s="510"/>
      <c r="C38" s="510"/>
      <c r="D38" s="612"/>
      <c r="E38" s="564"/>
      <c r="F38" s="564"/>
      <c r="G38" s="564"/>
      <c r="H38" s="564"/>
    </row>
    <row r="39" spans="1:8" ht="12">
      <c r="A39" s="510" t="s">
        <v>582</v>
      </c>
      <c r="B39" s="510"/>
      <c r="C39" s="510"/>
      <c r="D39" s="616"/>
      <c r="E39" s="564"/>
      <c r="F39" s="564"/>
      <c r="G39" s="564"/>
      <c r="H39" s="564"/>
    </row>
    <row r="40" spans="1:8" ht="9" customHeight="1">
      <c r="A40" s="523"/>
      <c r="B40" s="524"/>
      <c r="C40" s="525"/>
      <c r="D40" s="617"/>
      <c r="E40" s="617"/>
      <c r="F40" s="617"/>
      <c r="G40" s="617"/>
      <c r="H40" s="617"/>
    </row>
    <row r="41" spans="1:8" ht="9" customHeight="1">
      <c r="A41" s="527" t="s">
        <v>503</v>
      </c>
      <c r="B41" s="618"/>
      <c r="C41" s="618"/>
      <c r="D41" s="619"/>
      <c r="E41" s="619"/>
      <c r="F41" s="619"/>
      <c r="G41" s="619"/>
      <c r="H41" s="619"/>
    </row>
    <row r="42" spans="1:8" ht="18" customHeight="1">
      <c r="A42" s="620" t="s">
        <v>583</v>
      </c>
      <c r="B42" s="620"/>
      <c r="C42" s="620" t="s">
        <v>584</v>
      </c>
      <c r="D42" s="621"/>
      <c r="E42" s="621"/>
      <c r="F42" s="621"/>
      <c r="G42" s="621"/>
      <c r="H42" s="621"/>
    </row>
    <row r="43" spans="1:8" ht="12" customHeight="1">
      <c r="A43" s="599"/>
      <c r="B43" s="600"/>
      <c r="C43" s="599"/>
      <c r="D43" s="599"/>
      <c r="E43" s="599"/>
      <c r="F43" s="599"/>
      <c r="G43" s="599"/>
      <c r="H43" s="599"/>
    </row>
    <row r="44" spans="1:8">
      <c r="A44" s="599"/>
      <c r="B44" s="600"/>
      <c r="C44" s="599"/>
      <c r="D44" s="599"/>
      <c r="E44" s="599"/>
      <c r="F44" s="599"/>
      <c r="G44" s="599"/>
      <c r="H44" s="599"/>
    </row>
    <row r="45" spans="1:8" ht="12" customHeight="1">
      <c r="A45" s="599"/>
      <c r="B45" s="600"/>
      <c r="C45" s="599"/>
      <c r="D45" s="599"/>
      <c r="E45" s="599"/>
      <c r="F45" s="599"/>
      <c r="G45" s="599"/>
      <c r="H45" s="599"/>
    </row>
    <row r="46" spans="1:8" ht="12" customHeight="1">
      <c r="A46" s="599"/>
      <c r="B46" s="600"/>
      <c r="C46" s="599"/>
      <c r="D46" s="599"/>
      <c r="E46" s="599"/>
      <c r="F46" s="599"/>
      <c r="G46" s="599"/>
      <c r="H46" s="599"/>
    </row>
    <row r="47" spans="1:8" ht="12" customHeight="1">
      <c r="B47" s="601"/>
    </row>
    <row r="48" spans="1:8" ht="12" customHeight="1">
      <c r="B48" s="575"/>
    </row>
    <row r="49" spans="1:8" ht="12" customHeight="1"/>
    <row r="50" spans="1:8" ht="12" customHeight="1"/>
    <row r="51" spans="1:8" ht="12" customHeight="1"/>
    <row r="52" spans="1:8" ht="12" customHeight="1"/>
    <row r="53" spans="1:8" ht="12" customHeight="1"/>
    <row r="54" spans="1:8" ht="12" customHeight="1"/>
    <row r="55" spans="1:8" ht="12" customHeight="1"/>
    <row r="56" spans="1:8" ht="12" customHeight="1"/>
    <row r="57" spans="1:8" ht="12" customHeight="1">
      <c r="C57" s="551" t="s">
        <v>301</v>
      </c>
    </row>
    <row r="58" spans="1:8" ht="12" customHeight="1"/>
    <row r="59" spans="1:8" ht="12" customHeight="1"/>
    <row r="60" spans="1:8" ht="12" customHeight="1"/>
    <row r="61" spans="1:8" ht="12" customHeight="1"/>
    <row r="62" spans="1:8" ht="12" customHeight="1"/>
    <row r="63" spans="1:8" ht="12" customHeight="1"/>
    <row r="64" spans="1:8" s="602" customFormat="1" ht="12" customHeight="1">
      <c r="A64" s="551"/>
      <c r="B64" s="551"/>
      <c r="C64" s="551"/>
      <c r="D64" s="551"/>
      <c r="E64" s="551"/>
      <c r="F64" s="551"/>
      <c r="G64" s="551"/>
      <c r="H64" s="551"/>
    </row>
    <row r="65" ht="12" customHeight="1"/>
    <row r="66" ht="12" customHeight="1"/>
    <row r="67" ht="12" customHeight="1"/>
    <row r="68" ht="12" customHeight="1"/>
    <row r="70" ht="5.0999999999999996" customHeight="1"/>
    <row r="71" ht="6" customHeight="1"/>
  </sheetData>
  <sheetProtection selectLockedCells="1"/>
  <mergeCells count="40">
    <mergeCell ref="A42:C42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8:C8"/>
    <mergeCell ref="A9:C9"/>
    <mergeCell ref="A10:C10"/>
    <mergeCell ref="A11:C11"/>
    <mergeCell ref="A13:C13"/>
    <mergeCell ref="A15:C15"/>
    <mergeCell ref="A1:H1"/>
    <mergeCell ref="A2:H2"/>
    <mergeCell ref="A3:H3"/>
    <mergeCell ref="A5:C7"/>
    <mergeCell ref="D5:D7"/>
    <mergeCell ref="E5:E7"/>
    <mergeCell ref="F5:F7"/>
    <mergeCell ref="G5:G7"/>
    <mergeCell ref="H5:H7"/>
  </mergeCells>
  <printOptions horizontalCentered="1"/>
  <pageMargins left="0.78740157480314965" right="0.43307086614173229" top="0.6692913385826772" bottom="0.70866141732283472" header="0" footer="0.31496062992125984"/>
  <pageSetup scale="76" orientation="landscape" r:id="rId1"/>
  <headerFooter>
    <oddFooter xml:space="preserve">&amp;C&amp;K00-049LDF /8&amp;K01+000
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topLeftCell="A16" zoomScaleNormal="100" zoomScaleSheetLayoutView="100" workbookViewId="0">
      <selection activeCell="H33" sqref="H33"/>
    </sheetView>
  </sheetViews>
  <sheetFormatPr baseColWidth="10" defaultColWidth="11.42578125" defaultRowHeight="12.75"/>
  <cols>
    <col min="1" max="1" width="7.42578125" style="623" customWidth="1"/>
    <col min="2" max="2" width="5.42578125" style="623" customWidth="1"/>
    <col min="3" max="3" width="53.85546875" style="623" customWidth="1"/>
    <col min="4" max="4" width="11.7109375" style="733" customWidth="1"/>
    <col min="5" max="5" width="35.85546875" style="623" customWidth="1"/>
    <col min="6" max="6" width="11.7109375" style="623" customWidth="1"/>
    <col min="7" max="7" width="16.140625" style="623" customWidth="1"/>
    <col min="8" max="8" width="24.5703125" style="623" customWidth="1"/>
    <col min="9" max="9" width="11.7109375" style="623" customWidth="1"/>
    <col min="10" max="10" width="14.5703125" style="623" customWidth="1"/>
    <col min="11" max="11" width="27.42578125" style="623" customWidth="1"/>
    <col min="12" max="16384" width="11.42578125" style="623"/>
  </cols>
  <sheetData>
    <row r="1" spans="1:11" ht="18" customHeight="1">
      <c r="A1" s="622" t="s">
        <v>141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</row>
    <row r="2" spans="1:11" ht="19.5" customHeight="1">
      <c r="A2" s="624" t="s">
        <v>143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</row>
    <row r="3" spans="1:11" ht="17.25" customHeight="1">
      <c r="A3" s="624" t="s">
        <v>585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</row>
    <row r="4" spans="1:11" ht="19.5" customHeight="1">
      <c r="A4" s="624" t="s">
        <v>173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</row>
    <row r="5" spans="1:11" ht="8.25" customHeight="1">
      <c r="A5" s="625"/>
      <c r="B5" s="625"/>
      <c r="C5" s="625"/>
      <c r="D5" s="626"/>
      <c r="E5" s="625"/>
      <c r="F5" s="625"/>
      <c r="G5" s="625"/>
      <c r="H5" s="625"/>
      <c r="I5" s="625"/>
      <c r="J5" s="625"/>
      <c r="K5" s="625"/>
    </row>
    <row r="6" spans="1:11" ht="26.25" customHeight="1">
      <c r="A6" s="627" t="s">
        <v>586</v>
      </c>
      <c r="B6" s="627"/>
      <c r="C6" s="627"/>
      <c r="D6" s="628" t="s">
        <v>587</v>
      </c>
      <c r="E6" s="628"/>
      <c r="F6" s="628"/>
      <c r="G6" s="628"/>
      <c r="H6" s="629" t="s">
        <v>588</v>
      </c>
      <c r="I6" s="628"/>
      <c r="J6" s="630" t="s">
        <v>589</v>
      </c>
      <c r="K6" s="630" t="s">
        <v>590</v>
      </c>
    </row>
    <row r="7" spans="1:11" ht="13.5">
      <c r="A7" s="631"/>
      <c r="B7" s="631"/>
      <c r="C7" s="631"/>
      <c r="D7" s="632" t="s">
        <v>591</v>
      </c>
      <c r="E7" s="632"/>
      <c r="F7" s="632" t="s">
        <v>592</v>
      </c>
      <c r="G7" s="632"/>
      <c r="H7" s="633"/>
      <c r="I7" s="634"/>
      <c r="J7" s="635"/>
      <c r="K7" s="635"/>
    </row>
    <row r="8" spans="1:11" ht="41.25" thickBot="1">
      <c r="A8" s="636"/>
      <c r="B8" s="636"/>
      <c r="C8" s="636"/>
      <c r="D8" s="637"/>
      <c r="E8" s="638" t="s">
        <v>593</v>
      </c>
      <c r="F8" s="639"/>
      <c r="G8" s="640" t="s">
        <v>594</v>
      </c>
      <c r="H8" s="641" t="s">
        <v>595</v>
      </c>
      <c r="I8" s="638" t="s">
        <v>596</v>
      </c>
      <c r="J8" s="642"/>
      <c r="K8" s="642"/>
    </row>
    <row r="9" spans="1:11" ht="14.25" thickTop="1">
      <c r="A9" s="643"/>
      <c r="B9" s="644"/>
      <c r="C9" s="644"/>
      <c r="D9" s="645"/>
      <c r="E9" s="646"/>
      <c r="F9" s="646"/>
      <c r="G9" s="646"/>
      <c r="H9" s="647"/>
      <c r="I9" s="646"/>
      <c r="J9" s="645"/>
      <c r="K9" s="648"/>
    </row>
    <row r="10" spans="1:11" ht="27.95" customHeight="1">
      <c r="A10" s="649" t="s">
        <v>597</v>
      </c>
      <c r="B10" s="650"/>
      <c r="C10" s="650"/>
      <c r="D10" s="650"/>
      <c r="E10" s="650"/>
      <c r="F10" s="650"/>
      <c r="G10" s="650"/>
      <c r="H10" s="651"/>
      <c r="I10" s="651"/>
      <c r="J10" s="651"/>
      <c r="K10" s="652"/>
    </row>
    <row r="11" spans="1:11" ht="27.95" customHeight="1">
      <c r="A11" s="653" t="s">
        <v>598</v>
      </c>
      <c r="B11" s="654"/>
      <c r="C11" s="654"/>
      <c r="D11" s="654"/>
      <c r="E11" s="654"/>
      <c r="F11" s="654"/>
      <c r="G11" s="654"/>
      <c r="H11" s="655"/>
      <c r="I11" s="655"/>
      <c r="J11" s="655"/>
      <c r="K11" s="656"/>
    </row>
    <row r="12" spans="1:11" ht="27.95" customHeight="1">
      <c r="A12" s="657">
        <v>1</v>
      </c>
      <c r="B12" s="658" t="s">
        <v>599</v>
      </c>
      <c r="C12" s="658"/>
      <c r="D12" s="659"/>
      <c r="E12" s="660"/>
      <c r="F12" s="659"/>
      <c r="G12" s="660"/>
      <c r="H12" s="659"/>
      <c r="I12" s="659"/>
      <c r="J12" s="659"/>
      <c r="K12" s="661"/>
    </row>
    <row r="13" spans="1:11" ht="24">
      <c r="A13" s="662"/>
      <c r="B13" s="663" t="s">
        <v>61</v>
      </c>
      <c r="C13" s="664" t="s">
        <v>600</v>
      </c>
      <c r="D13" s="665"/>
      <c r="E13" s="666" t="s">
        <v>601</v>
      </c>
      <c r="F13" s="666"/>
      <c r="G13" s="667"/>
      <c r="H13" s="668">
        <v>91545075</v>
      </c>
      <c r="I13" s="666" t="s">
        <v>602</v>
      </c>
      <c r="J13" s="666" t="s">
        <v>603</v>
      </c>
      <c r="K13" s="666" t="s">
        <v>604</v>
      </c>
    </row>
    <row r="14" spans="1:11" ht="24">
      <c r="A14" s="662"/>
      <c r="B14" s="663" t="s">
        <v>62</v>
      </c>
      <c r="C14" s="664" t="s">
        <v>605</v>
      </c>
      <c r="D14" s="669"/>
      <c r="E14" s="666" t="s">
        <v>606</v>
      </c>
      <c r="F14" s="666"/>
      <c r="G14" s="670"/>
      <c r="H14" s="668">
        <v>91545075</v>
      </c>
      <c r="I14" s="666" t="s">
        <v>602</v>
      </c>
      <c r="J14" s="666" t="s">
        <v>603</v>
      </c>
      <c r="K14" s="666" t="s">
        <v>604</v>
      </c>
    </row>
    <row r="15" spans="1:11" ht="24">
      <c r="A15" s="662"/>
      <c r="B15" s="663" t="s">
        <v>88</v>
      </c>
      <c r="C15" s="664" t="s">
        <v>211</v>
      </c>
      <c r="D15" s="669"/>
      <c r="E15" s="666" t="s">
        <v>607</v>
      </c>
      <c r="F15" s="666"/>
      <c r="G15" s="671"/>
      <c r="H15" s="668">
        <v>96611591</v>
      </c>
      <c r="I15" s="666" t="s">
        <v>602</v>
      </c>
      <c r="J15" s="666" t="s">
        <v>603</v>
      </c>
      <c r="K15" s="666" t="s">
        <v>604</v>
      </c>
    </row>
    <row r="16" spans="1:11" ht="27.95" customHeight="1">
      <c r="A16" s="657">
        <v>2</v>
      </c>
      <c r="B16" s="658" t="s">
        <v>608</v>
      </c>
      <c r="C16" s="658"/>
      <c r="D16" s="672"/>
      <c r="E16" s="672"/>
      <c r="F16" s="672"/>
      <c r="G16" s="673"/>
      <c r="H16" s="672"/>
      <c r="I16" s="672"/>
      <c r="J16" s="672"/>
      <c r="K16" s="674"/>
    </row>
    <row r="17" spans="1:11" ht="24">
      <c r="A17" s="662"/>
      <c r="B17" s="663" t="s">
        <v>61</v>
      </c>
      <c r="C17" s="664" t="s">
        <v>600</v>
      </c>
      <c r="D17" s="669"/>
      <c r="E17" s="666" t="s">
        <v>601</v>
      </c>
      <c r="F17" s="666"/>
      <c r="G17" s="667"/>
      <c r="H17" s="675"/>
      <c r="I17" s="666" t="s">
        <v>602</v>
      </c>
      <c r="J17" s="666" t="s">
        <v>603</v>
      </c>
      <c r="K17" s="666"/>
    </row>
    <row r="18" spans="1:11" ht="24">
      <c r="A18" s="662"/>
      <c r="B18" s="663" t="s">
        <v>62</v>
      </c>
      <c r="C18" s="664" t="s">
        <v>609</v>
      </c>
      <c r="D18" s="669"/>
      <c r="E18" s="666" t="s">
        <v>606</v>
      </c>
      <c r="F18" s="666"/>
      <c r="G18" s="667"/>
      <c r="H18" s="675"/>
      <c r="I18" s="666" t="s">
        <v>602</v>
      </c>
      <c r="J18" s="666" t="s">
        <v>603</v>
      </c>
      <c r="K18" s="666"/>
    </row>
    <row r="19" spans="1:11" ht="24" customHeight="1">
      <c r="A19" s="662"/>
      <c r="B19" s="663" t="s">
        <v>88</v>
      </c>
      <c r="C19" s="664" t="s">
        <v>211</v>
      </c>
      <c r="D19" s="669"/>
      <c r="E19" s="666" t="s">
        <v>610</v>
      </c>
      <c r="F19" s="666"/>
      <c r="G19" s="667"/>
      <c r="H19" s="676">
        <v>-354</v>
      </c>
      <c r="I19" s="666" t="s">
        <v>602</v>
      </c>
      <c r="J19" s="666" t="s">
        <v>603</v>
      </c>
      <c r="K19" s="666" t="s">
        <v>604</v>
      </c>
    </row>
    <row r="20" spans="1:11" ht="27.95" customHeight="1">
      <c r="A20" s="677">
        <v>3</v>
      </c>
      <c r="B20" s="678" t="s">
        <v>611</v>
      </c>
      <c r="C20" s="678"/>
      <c r="D20" s="679"/>
      <c r="E20" s="679"/>
      <c r="F20" s="679"/>
      <c r="G20" s="680"/>
      <c r="H20" s="679"/>
      <c r="I20" s="679"/>
      <c r="J20" s="679"/>
      <c r="K20" s="681"/>
    </row>
    <row r="21" spans="1:11" ht="24">
      <c r="A21" s="662"/>
      <c r="B21" s="663" t="s">
        <v>61</v>
      </c>
      <c r="C21" s="664" t="s">
        <v>600</v>
      </c>
      <c r="D21" s="682"/>
      <c r="E21" s="666" t="s">
        <v>612</v>
      </c>
      <c r="F21" s="666"/>
      <c r="G21" s="667"/>
      <c r="H21" s="668"/>
      <c r="I21" s="666" t="s">
        <v>602</v>
      </c>
      <c r="J21" s="666" t="s">
        <v>613</v>
      </c>
      <c r="K21" s="666"/>
    </row>
    <row r="22" spans="1:11" ht="24">
      <c r="A22" s="662"/>
      <c r="B22" s="663" t="s">
        <v>62</v>
      </c>
      <c r="C22" s="664" t="s">
        <v>614</v>
      </c>
      <c r="D22" s="682"/>
      <c r="E22" s="666" t="s">
        <v>615</v>
      </c>
      <c r="F22" s="666"/>
      <c r="G22" s="667"/>
      <c r="H22" s="668"/>
      <c r="I22" s="666" t="s">
        <v>602</v>
      </c>
      <c r="J22" s="666" t="s">
        <v>613</v>
      </c>
      <c r="K22" s="666"/>
    </row>
    <row r="23" spans="1:11" ht="24">
      <c r="A23" s="662"/>
      <c r="B23" s="663" t="s">
        <v>88</v>
      </c>
      <c r="C23" s="664" t="s">
        <v>211</v>
      </c>
      <c r="D23" s="666"/>
      <c r="E23" s="666" t="s">
        <v>607</v>
      </c>
      <c r="F23" s="666"/>
      <c r="G23" s="667"/>
      <c r="H23" s="668">
        <v>0</v>
      </c>
      <c r="I23" s="666" t="s">
        <v>602</v>
      </c>
      <c r="J23" s="666" t="s">
        <v>613</v>
      </c>
      <c r="K23" s="666" t="s">
        <v>604</v>
      </c>
    </row>
    <row r="24" spans="1:11" ht="27.95" customHeight="1">
      <c r="A24" s="677">
        <v>4</v>
      </c>
      <c r="B24" s="678" t="s">
        <v>616</v>
      </c>
      <c r="C24" s="678"/>
      <c r="D24" s="679"/>
      <c r="E24" s="679"/>
      <c r="F24" s="679"/>
      <c r="G24" s="680"/>
      <c r="H24" s="679"/>
      <c r="I24" s="679"/>
      <c r="J24" s="679"/>
      <c r="K24" s="681"/>
    </row>
    <row r="25" spans="1:11" ht="24" customHeight="1">
      <c r="A25" s="683"/>
      <c r="B25" s="684" t="s">
        <v>61</v>
      </c>
      <c r="C25" s="685" t="s">
        <v>617</v>
      </c>
      <c r="D25" s="686"/>
      <c r="E25" s="686"/>
      <c r="F25" s="686"/>
      <c r="G25" s="687"/>
      <c r="H25" s="686"/>
      <c r="I25" s="686"/>
      <c r="J25" s="686"/>
      <c r="K25" s="688"/>
    </row>
    <row r="26" spans="1:11" ht="24" customHeight="1">
      <c r="A26" s="662"/>
      <c r="B26" s="663"/>
      <c r="C26" s="689" t="s">
        <v>618</v>
      </c>
      <c r="D26" s="666"/>
      <c r="E26" s="666" t="s">
        <v>619</v>
      </c>
      <c r="F26" s="666"/>
      <c r="G26" s="667"/>
      <c r="H26" s="690"/>
      <c r="I26" s="666" t="s">
        <v>602</v>
      </c>
      <c r="J26" s="666" t="s">
        <v>620</v>
      </c>
      <c r="K26" s="666"/>
    </row>
    <row r="27" spans="1:11" ht="24" customHeight="1">
      <c r="A27" s="691"/>
      <c r="B27" s="663"/>
      <c r="C27" s="692" t="s">
        <v>621</v>
      </c>
      <c r="D27" s="666"/>
      <c r="E27" s="666" t="s">
        <v>622</v>
      </c>
      <c r="F27" s="666"/>
      <c r="G27" s="667"/>
      <c r="H27" s="690"/>
      <c r="I27" s="666" t="s">
        <v>602</v>
      </c>
      <c r="J27" s="666" t="s">
        <v>620</v>
      </c>
      <c r="K27" s="666"/>
    </row>
    <row r="28" spans="1:11" ht="36">
      <c r="A28" s="693"/>
      <c r="B28" s="663" t="s">
        <v>62</v>
      </c>
      <c r="C28" s="664" t="s">
        <v>623</v>
      </c>
      <c r="D28" s="694"/>
      <c r="E28" s="666" t="s">
        <v>624</v>
      </c>
      <c r="F28" s="694"/>
      <c r="G28" s="667"/>
      <c r="H28" s="669"/>
      <c r="I28" s="666" t="s">
        <v>602</v>
      </c>
      <c r="J28" s="666" t="s">
        <v>620</v>
      </c>
      <c r="K28" s="666"/>
    </row>
    <row r="29" spans="1:11" ht="24" customHeight="1">
      <c r="A29" s="693"/>
      <c r="B29" s="663" t="s">
        <v>88</v>
      </c>
      <c r="C29" s="664" t="s">
        <v>625</v>
      </c>
      <c r="D29" s="694"/>
      <c r="E29" s="666" t="s">
        <v>626</v>
      </c>
      <c r="F29" s="694"/>
      <c r="G29" s="667"/>
      <c r="H29" s="669"/>
      <c r="I29" s="666" t="s">
        <v>602</v>
      </c>
      <c r="J29" s="666" t="s">
        <v>620</v>
      </c>
      <c r="K29" s="666"/>
    </row>
    <row r="30" spans="1:11" ht="24" customHeight="1">
      <c r="A30" s="693"/>
      <c r="B30" s="663" t="s">
        <v>87</v>
      </c>
      <c r="C30" s="664" t="s">
        <v>627</v>
      </c>
      <c r="D30" s="694"/>
      <c r="E30" s="666" t="s">
        <v>624</v>
      </c>
      <c r="F30" s="694"/>
      <c r="G30" s="667"/>
      <c r="H30" s="669"/>
      <c r="I30" s="666" t="s">
        <v>602</v>
      </c>
      <c r="J30" s="666" t="s">
        <v>620</v>
      </c>
      <c r="K30" s="666"/>
    </row>
    <row r="31" spans="1:11" ht="27.95" customHeight="1">
      <c r="A31" s="677">
        <v>5</v>
      </c>
      <c r="B31" s="678" t="s">
        <v>628</v>
      </c>
      <c r="C31" s="678"/>
      <c r="D31" s="679"/>
      <c r="E31" s="679"/>
      <c r="F31" s="679"/>
      <c r="G31" s="680"/>
      <c r="H31" s="679"/>
      <c r="I31" s="679"/>
      <c r="J31" s="679"/>
      <c r="K31" s="681"/>
    </row>
    <row r="32" spans="1:11" ht="24">
      <c r="A32" s="662"/>
      <c r="B32" s="663" t="s">
        <v>629</v>
      </c>
      <c r="C32" s="664" t="s">
        <v>630</v>
      </c>
      <c r="D32" s="666"/>
      <c r="E32" s="666" t="s">
        <v>631</v>
      </c>
      <c r="F32" s="666"/>
      <c r="G32" s="667"/>
      <c r="H32" s="690">
        <v>46389291</v>
      </c>
      <c r="I32" s="666" t="s">
        <v>602</v>
      </c>
      <c r="J32" s="666" t="s">
        <v>632</v>
      </c>
      <c r="K32" s="666" t="s">
        <v>633</v>
      </c>
    </row>
    <row r="33" spans="1:11" ht="26.25" customHeight="1">
      <c r="A33" s="662"/>
      <c r="B33" s="663" t="s">
        <v>634</v>
      </c>
      <c r="C33" s="664" t="s">
        <v>211</v>
      </c>
      <c r="D33" s="666"/>
      <c r="E33" s="666" t="s">
        <v>631</v>
      </c>
      <c r="F33" s="666"/>
      <c r="G33" s="667"/>
      <c r="H33" s="690">
        <v>50275469</v>
      </c>
      <c r="I33" s="666" t="s">
        <v>602</v>
      </c>
      <c r="J33" s="666" t="s">
        <v>635</v>
      </c>
      <c r="K33" s="666"/>
    </row>
    <row r="34" spans="1:11" ht="27.95" customHeight="1">
      <c r="A34" s="677">
        <v>6</v>
      </c>
      <c r="B34" s="678" t="s">
        <v>636</v>
      </c>
      <c r="C34" s="678"/>
      <c r="D34" s="679"/>
      <c r="E34" s="679"/>
      <c r="F34" s="679"/>
      <c r="G34" s="680"/>
      <c r="H34" s="679"/>
      <c r="I34" s="679"/>
      <c r="J34" s="679"/>
      <c r="K34" s="681"/>
    </row>
    <row r="35" spans="1:11" ht="24">
      <c r="A35" s="662"/>
      <c r="B35" s="663" t="s">
        <v>629</v>
      </c>
      <c r="C35" s="664" t="s">
        <v>630</v>
      </c>
      <c r="D35" s="666"/>
      <c r="E35" s="666" t="s">
        <v>637</v>
      </c>
      <c r="F35" s="666"/>
      <c r="G35" s="667"/>
      <c r="H35" s="666"/>
      <c r="I35" s="666" t="s">
        <v>602</v>
      </c>
      <c r="J35" s="666" t="s">
        <v>638</v>
      </c>
      <c r="K35" s="666"/>
    </row>
    <row r="36" spans="1:11" ht="27.95" customHeight="1">
      <c r="A36" s="677">
        <v>7</v>
      </c>
      <c r="B36" s="678" t="s">
        <v>639</v>
      </c>
      <c r="C36" s="678"/>
      <c r="D36" s="679"/>
      <c r="E36" s="679"/>
      <c r="F36" s="679"/>
      <c r="G36" s="680"/>
      <c r="H36" s="679"/>
      <c r="I36" s="679"/>
      <c r="J36" s="679"/>
      <c r="K36" s="681"/>
    </row>
    <row r="37" spans="1:11" ht="24">
      <c r="A37" s="662"/>
      <c r="B37" s="663" t="s">
        <v>629</v>
      </c>
      <c r="C37" s="664" t="s">
        <v>600</v>
      </c>
      <c r="D37" s="666"/>
      <c r="E37" s="666" t="s">
        <v>640</v>
      </c>
      <c r="F37" s="666"/>
      <c r="G37" s="667"/>
      <c r="H37" s="695"/>
      <c r="I37" s="666" t="s">
        <v>602</v>
      </c>
      <c r="J37" s="666" t="s">
        <v>641</v>
      </c>
      <c r="K37" s="666"/>
    </row>
    <row r="38" spans="1:11" ht="24">
      <c r="A38" s="662"/>
      <c r="B38" s="663" t="s">
        <v>634</v>
      </c>
      <c r="C38" s="664" t="s">
        <v>227</v>
      </c>
      <c r="D38" s="666"/>
      <c r="E38" s="666" t="s">
        <v>619</v>
      </c>
      <c r="F38" s="666"/>
      <c r="G38" s="667"/>
      <c r="H38" s="690"/>
      <c r="I38" s="666" t="s">
        <v>602</v>
      </c>
      <c r="J38" s="666" t="s">
        <v>641</v>
      </c>
      <c r="K38" s="666"/>
    </row>
    <row r="39" spans="1:11" ht="24">
      <c r="A39" s="662"/>
      <c r="B39" s="663" t="s">
        <v>88</v>
      </c>
      <c r="C39" s="664" t="s">
        <v>211</v>
      </c>
      <c r="D39" s="666"/>
      <c r="E39" s="666" t="s">
        <v>622</v>
      </c>
      <c r="F39" s="666"/>
      <c r="G39" s="667"/>
      <c r="H39" s="690"/>
      <c r="I39" s="666" t="s">
        <v>602</v>
      </c>
      <c r="J39" s="666" t="s">
        <v>641</v>
      </c>
      <c r="K39" s="666"/>
    </row>
    <row r="40" spans="1:11" ht="27.95" customHeight="1">
      <c r="A40" s="696" t="s">
        <v>642</v>
      </c>
      <c r="B40" s="678"/>
      <c r="C40" s="678"/>
      <c r="D40" s="678"/>
      <c r="E40" s="678"/>
      <c r="F40" s="678"/>
      <c r="G40" s="678"/>
      <c r="H40" s="697"/>
      <c r="I40" s="697"/>
      <c r="J40" s="697"/>
      <c r="K40" s="698"/>
    </row>
    <row r="41" spans="1:11" ht="27.95" customHeight="1">
      <c r="A41" s="677">
        <v>1</v>
      </c>
      <c r="B41" s="678" t="s">
        <v>601</v>
      </c>
      <c r="C41" s="678"/>
      <c r="D41" s="699"/>
      <c r="E41" s="700"/>
      <c r="F41" s="699"/>
      <c r="G41" s="700"/>
      <c r="H41" s="679"/>
      <c r="I41" s="679"/>
      <c r="J41" s="679"/>
      <c r="K41" s="681"/>
    </row>
    <row r="42" spans="1:11" ht="24">
      <c r="A42" s="693"/>
      <c r="B42" s="701" t="s">
        <v>61</v>
      </c>
      <c r="C42" s="664" t="s">
        <v>643</v>
      </c>
      <c r="D42" s="669" t="s">
        <v>644</v>
      </c>
      <c r="E42" s="666" t="s">
        <v>601</v>
      </c>
      <c r="F42" s="666"/>
      <c r="G42" s="702"/>
      <c r="H42" s="694"/>
      <c r="I42" s="694"/>
      <c r="J42" s="703" t="s">
        <v>645</v>
      </c>
      <c r="K42" s="703"/>
    </row>
    <row r="43" spans="1:11" ht="36">
      <c r="A43" s="693"/>
      <c r="B43" s="701" t="s">
        <v>62</v>
      </c>
      <c r="C43" s="664" t="s">
        <v>646</v>
      </c>
      <c r="D43" s="669" t="s">
        <v>644</v>
      </c>
      <c r="E43" s="666" t="s">
        <v>647</v>
      </c>
      <c r="F43" s="666"/>
      <c r="G43" s="702"/>
      <c r="H43" s="694"/>
      <c r="I43" s="704"/>
      <c r="J43" s="703" t="s">
        <v>645</v>
      </c>
      <c r="K43" s="703"/>
    </row>
    <row r="44" spans="1:11" ht="24">
      <c r="A44" s="693"/>
      <c r="B44" s="701" t="s">
        <v>88</v>
      </c>
      <c r="C44" s="664" t="s">
        <v>648</v>
      </c>
      <c r="D44" s="669" t="s">
        <v>644</v>
      </c>
      <c r="E44" s="666" t="s">
        <v>601</v>
      </c>
      <c r="F44" s="666"/>
      <c r="G44" s="702"/>
      <c r="H44" s="694"/>
      <c r="I44" s="694"/>
      <c r="J44" s="703" t="s">
        <v>645</v>
      </c>
      <c r="K44" s="703"/>
    </row>
    <row r="45" spans="1:11" ht="36">
      <c r="A45" s="693"/>
      <c r="B45" s="701" t="s">
        <v>87</v>
      </c>
      <c r="C45" s="664" t="s">
        <v>649</v>
      </c>
      <c r="D45" s="669" t="s">
        <v>644</v>
      </c>
      <c r="E45" s="666" t="s">
        <v>650</v>
      </c>
      <c r="F45" s="666"/>
      <c r="G45" s="702"/>
      <c r="H45" s="694"/>
      <c r="I45" s="694"/>
      <c r="J45" s="703" t="s">
        <v>645</v>
      </c>
      <c r="K45" s="703"/>
    </row>
    <row r="46" spans="1:11" ht="24">
      <c r="A46" s="693"/>
      <c r="B46" s="705" t="s">
        <v>89</v>
      </c>
      <c r="C46" s="706" t="s">
        <v>651</v>
      </c>
      <c r="D46" s="669" t="s">
        <v>644</v>
      </c>
      <c r="E46" s="666" t="s">
        <v>652</v>
      </c>
      <c r="F46" s="666"/>
      <c r="G46" s="702"/>
      <c r="H46" s="694"/>
      <c r="I46" s="704"/>
      <c r="J46" s="703" t="s">
        <v>645</v>
      </c>
      <c r="K46" s="703"/>
    </row>
    <row r="47" spans="1:11" ht="27.95" customHeight="1">
      <c r="A47" s="677">
        <v>2</v>
      </c>
      <c r="B47" s="678" t="s">
        <v>653</v>
      </c>
      <c r="C47" s="678"/>
      <c r="D47" s="679"/>
      <c r="E47" s="680"/>
      <c r="F47" s="679"/>
      <c r="G47" s="680"/>
      <c r="H47" s="679"/>
      <c r="I47" s="679"/>
      <c r="J47" s="679"/>
      <c r="K47" s="681"/>
    </row>
    <row r="48" spans="1:11" ht="24">
      <c r="A48" s="693"/>
      <c r="B48" s="701" t="s">
        <v>61</v>
      </c>
      <c r="C48" s="664" t="s">
        <v>654</v>
      </c>
      <c r="D48" s="669" t="s">
        <v>644</v>
      </c>
      <c r="E48" s="666" t="s">
        <v>655</v>
      </c>
      <c r="F48" s="666"/>
      <c r="G48" s="702"/>
      <c r="H48" s="694"/>
      <c r="I48" s="694"/>
      <c r="J48" s="703" t="s">
        <v>603</v>
      </c>
      <c r="K48" s="703"/>
    </row>
    <row r="49" spans="1:11" ht="24">
      <c r="A49" s="693"/>
      <c r="B49" s="701" t="s">
        <v>62</v>
      </c>
      <c r="C49" s="664" t="s">
        <v>656</v>
      </c>
      <c r="D49" s="669" t="s">
        <v>644</v>
      </c>
      <c r="E49" s="666" t="s">
        <v>655</v>
      </c>
      <c r="F49" s="666"/>
      <c r="G49" s="702"/>
      <c r="H49" s="694"/>
      <c r="I49" s="694"/>
      <c r="J49" s="703" t="s">
        <v>603</v>
      </c>
      <c r="K49" s="703"/>
    </row>
    <row r="50" spans="1:11" ht="24">
      <c r="A50" s="693"/>
      <c r="B50" s="701" t="s">
        <v>88</v>
      </c>
      <c r="C50" s="664" t="s">
        <v>657</v>
      </c>
      <c r="D50" s="669" t="s">
        <v>644</v>
      </c>
      <c r="E50" s="666" t="s">
        <v>655</v>
      </c>
      <c r="F50" s="666"/>
      <c r="G50" s="702"/>
      <c r="H50" s="694"/>
      <c r="I50" s="694"/>
      <c r="J50" s="703" t="s">
        <v>603</v>
      </c>
      <c r="K50" s="703"/>
    </row>
    <row r="51" spans="1:11" ht="36">
      <c r="A51" s="693"/>
      <c r="B51" s="701" t="s">
        <v>87</v>
      </c>
      <c r="C51" s="664" t="s">
        <v>658</v>
      </c>
      <c r="D51" s="669" t="s">
        <v>644</v>
      </c>
      <c r="E51" s="666" t="s">
        <v>659</v>
      </c>
      <c r="F51" s="666"/>
      <c r="G51" s="702"/>
      <c r="H51" s="694"/>
      <c r="I51" s="694"/>
      <c r="J51" s="703" t="s">
        <v>603</v>
      </c>
      <c r="K51" s="703"/>
    </row>
    <row r="52" spans="1:11">
      <c r="A52" s="707"/>
      <c r="B52" s="708"/>
      <c r="C52" s="708"/>
      <c r="D52" s="709"/>
      <c r="E52" s="708"/>
      <c r="F52" s="708"/>
      <c r="G52" s="708"/>
      <c r="H52" s="708"/>
      <c r="I52" s="708"/>
      <c r="J52" s="708"/>
      <c r="K52" s="710"/>
    </row>
    <row r="53" spans="1:11" ht="27.95" customHeight="1">
      <c r="A53" s="677">
        <v>3</v>
      </c>
      <c r="B53" s="678" t="s">
        <v>660</v>
      </c>
      <c r="C53" s="678"/>
      <c r="D53" s="679"/>
      <c r="E53" s="680"/>
      <c r="F53" s="679"/>
      <c r="G53" s="679"/>
      <c r="H53" s="679"/>
      <c r="I53" s="679"/>
      <c r="J53" s="679"/>
      <c r="K53" s="681"/>
    </row>
    <row r="54" spans="1:11" ht="24">
      <c r="A54" s="693"/>
      <c r="B54" s="701" t="s">
        <v>629</v>
      </c>
      <c r="C54" s="664" t="s">
        <v>661</v>
      </c>
      <c r="D54" s="669" t="s">
        <v>644</v>
      </c>
      <c r="E54" s="666" t="s">
        <v>662</v>
      </c>
      <c r="F54" s="666"/>
      <c r="G54" s="702"/>
      <c r="H54" s="694"/>
      <c r="I54" s="694"/>
      <c r="J54" s="703" t="s">
        <v>632</v>
      </c>
      <c r="K54" s="703"/>
    </row>
    <row r="55" spans="1:11" ht="24">
      <c r="A55" s="693"/>
      <c r="B55" s="701" t="s">
        <v>634</v>
      </c>
      <c r="C55" s="664" t="s">
        <v>663</v>
      </c>
      <c r="D55" s="669" t="s">
        <v>644</v>
      </c>
      <c r="E55" s="666" t="s">
        <v>662</v>
      </c>
      <c r="F55" s="666"/>
      <c r="G55" s="702"/>
      <c r="H55" s="694"/>
      <c r="I55" s="694"/>
      <c r="J55" s="703" t="s">
        <v>632</v>
      </c>
      <c r="K55" s="703"/>
    </row>
    <row r="56" spans="1:11">
      <c r="A56" s="711"/>
      <c r="B56" s="712"/>
      <c r="C56" s="712"/>
      <c r="D56" s="713"/>
      <c r="E56" s="712"/>
      <c r="F56" s="712"/>
      <c r="G56" s="712"/>
      <c r="H56" s="712"/>
      <c r="I56" s="712"/>
      <c r="J56" s="712"/>
      <c r="K56" s="714"/>
    </row>
    <row r="57" spans="1:11" ht="27.95" customHeight="1">
      <c r="A57" s="715" t="s">
        <v>664</v>
      </c>
      <c r="B57" s="716"/>
      <c r="C57" s="716"/>
      <c r="D57" s="716"/>
      <c r="E57" s="716"/>
      <c r="F57" s="716"/>
      <c r="G57" s="716"/>
      <c r="H57" s="717"/>
      <c r="I57" s="717"/>
      <c r="J57" s="717"/>
      <c r="K57" s="718"/>
    </row>
    <row r="58" spans="1:11" ht="27.95" customHeight="1">
      <c r="A58" s="696" t="s">
        <v>598</v>
      </c>
      <c r="B58" s="678"/>
      <c r="C58" s="678"/>
      <c r="D58" s="678"/>
      <c r="E58" s="678"/>
      <c r="F58" s="678"/>
      <c r="G58" s="678"/>
      <c r="H58" s="697"/>
      <c r="I58" s="697"/>
      <c r="J58" s="697"/>
      <c r="K58" s="698"/>
    </row>
    <row r="59" spans="1:11" ht="27.95" customHeight="1">
      <c r="A59" s="677">
        <v>1</v>
      </c>
      <c r="B59" s="678" t="s">
        <v>665</v>
      </c>
      <c r="C59" s="678"/>
      <c r="D59" s="699"/>
      <c r="E59" s="700"/>
      <c r="F59" s="699"/>
      <c r="G59" s="700"/>
      <c r="H59" s="679"/>
      <c r="I59" s="679"/>
      <c r="J59" s="679"/>
      <c r="K59" s="681"/>
    </row>
    <row r="60" spans="1:11" ht="40.5" customHeight="1">
      <c r="A60" s="662"/>
      <c r="B60" s="663" t="s">
        <v>61</v>
      </c>
      <c r="C60" s="664" t="s">
        <v>666</v>
      </c>
      <c r="D60" s="666"/>
      <c r="E60" s="666" t="s">
        <v>667</v>
      </c>
      <c r="F60" s="666"/>
      <c r="G60" s="667"/>
      <c r="H60" s="675"/>
      <c r="I60" s="666" t="s">
        <v>602</v>
      </c>
      <c r="J60" s="703" t="s">
        <v>668</v>
      </c>
      <c r="K60" s="703"/>
    </row>
    <row r="61" spans="1:11" ht="40.5" customHeight="1">
      <c r="A61" s="662"/>
      <c r="B61" s="663" t="s">
        <v>62</v>
      </c>
      <c r="C61" s="664" t="s">
        <v>669</v>
      </c>
      <c r="D61" s="666"/>
      <c r="E61" s="666" t="s">
        <v>670</v>
      </c>
      <c r="F61" s="666"/>
      <c r="G61" s="667"/>
      <c r="H61" s="669"/>
      <c r="I61" s="666" t="s">
        <v>602</v>
      </c>
      <c r="J61" s="703" t="s">
        <v>668</v>
      </c>
      <c r="K61" s="703"/>
    </row>
    <row r="62" spans="1:11" ht="40.5" customHeight="1">
      <c r="A62" s="662"/>
      <c r="B62" s="663" t="s">
        <v>88</v>
      </c>
      <c r="C62" s="664" t="s">
        <v>671</v>
      </c>
      <c r="D62" s="666"/>
      <c r="E62" s="666" t="s">
        <v>670</v>
      </c>
      <c r="F62" s="666"/>
      <c r="G62" s="667"/>
      <c r="H62" s="669"/>
      <c r="I62" s="666" t="s">
        <v>602</v>
      </c>
      <c r="J62" s="703" t="s">
        <v>668</v>
      </c>
      <c r="K62" s="703"/>
    </row>
    <row r="63" spans="1:11" ht="40.5" customHeight="1">
      <c r="A63" s="662"/>
      <c r="B63" s="663" t="s">
        <v>87</v>
      </c>
      <c r="C63" s="664" t="s">
        <v>672</v>
      </c>
      <c r="D63" s="666"/>
      <c r="E63" s="666" t="s">
        <v>670</v>
      </c>
      <c r="F63" s="666"/>
      <c r="G63" s="667"/>
      <c r="H63" s="669"/>
      <c r="I63" s="666" t="s">
        <v>602</v>
      </c>
      <c r="J63" s="703" t="s">
        <v>668</v>
      </c>
      <c r="K63" s="703"/>
    </row>
    <row r="64" spans="1:11" ht="40.5" customHeight="1">
      <c r="A64" s="662"/>
      <c r="B64" s="663" t="s">
        <v>89</v>
      </c>
      <c r="C64" s="664" t="s">
        <v>673</v>
      </c>
      <c r="D64" s="666"/>
      <c r="E64" s="666"/>
      <c r="F64" s="666"/>
      <c r="G64" s="667"/>
      <c r="H64" s="669"/>
      <c r="I64" s="666" t="s">
        <v>602</v>
      </c>
      <c r="J64" s="703" t="s">
        <v>674</v>
      </c>
      <c r="K64" s="703"/>
    </row>
    <row r="65" spans="1:11" ht="40.5" customHeight="1">
      <c r="A65" s="662"/>
      <c r="B65" s="663" t="s">
        <v>90</v>
      </c>
      <c r="C65" s="664" t="s">
        <v>675</v>
      </c>
      <c r="D65" s="666"/>
      <c r="E65" s="666"/>
      <c r="F65" s="666"/>
      <c r="G65" s="667"/>
      <c r="H65" s="669"/>
      <c r="I65" s="666" t="s">
        <v>602</v>
      </c>
      <c r="J65" s="703" t="s">
        <v>668</v>
      </c>
      <c r="K65" s="703"/>
    </row>
    <row r="66" spans="1:11" ht="40.5" customHeight="1">
      <c r="A66" s="662"/>
      <c r="B66" s="663" t="s">
        <v>91</v>
      </c>
      <c r="C66" s="664" t="s">
        <v>676</v>
      </c>
      <c r="D66" s="666"/>
      <c r="E66" s="666"/>
      <c r="F66" s="666"/>
      <c r="G66" s="667"/>
      <c r="H66" s="669"/>
      <c r="I66" s="666" t="s">
        <v>602</v>
      </c>
      <c r="J66" s="703" t="s">
        <v>668</v>
      </c>
      <c r="K66" s="703"/>
    </row>
    <row r="67" spans="1:11" ht="27.95" customHeight="1">
      <c r="A67" s="696" t="s">
        <v>642</v>
      </c>
      <c r="B67" s="678"/>
      <c r="C67" s="678"/>
      <c r="D67" s="678"/>
      <c r="E67" s="678"/>
      <c r="F67" s="678"/>
      <c r="G67" s="678"/>
      <c r="H67" s="697"/>
      <c r="I67" s="697"/>
      <c r="J67" s="697"/>
      <c r="K67" s="698"/>
    </row>
    <row r="68" spans="1:11" ht="33.75" customHeight="1">
      <c r="A68" s="662">
        <v>1</v>
      </c>
      <c r="B68" s="719" t="s">
        <v>677</v>
      </c>
      <c r="C68" s="720"/>
      <c r="D68" s="703"/>
      <c r="E68" s="703" t="s">
        <v>678</v>
      </c>
      <c r="F68" s="703"/>
      <c r="G68" s="721"/>
      <c r="H68" s="694"/>
      <c r="I68" s="694"/>
      <c r="J68" s="703" t="s">
        <v>679</v>
      </c>
      <c r="K68" s="703"/>
    </row>
    <row r="69" spans="1:11" ht="33.75" customHeight="1">
      <c r="A69" s="662">
        <v>2</v>
      </c>
      <c r="B69" s="719" t="s">
        <v>680</v>
      </c>
      <c r="C69" s="720"/>
      <c r="D69" s="703"/>
      <c r="E69" s="703" t="s">
        <v>678</v>
      </c>
      <c r="F69" s="703"/>
      <c r="G69" s="721"/>
      <c r="H69" s="694"/>
      <c r="I69" s="694"/>
      <c r="J69" s="703" t="s">
        <v>679</v>
      </c>
      <c r="K69" s="722"/>
    </row>
    <row r="70" spans="1:11" ht="33.75" customHeight="1">
      <c r="A70" s="662">
        <v>3</v>
      </c>
      <c r="B70" s="719" t="s">
        <v>681</v>
      </c>
      <c r="C70" s="720"/>
      <c r="D70" s="703"/>
      <c r="E70" s="703" t="s">
        <v>678</v>
      </c>
      <c r="F70" s="703"/>
      <c r="G70" s="721"/>
      <c r="H70" s="694"/>
      <c r="I70" s="694"/>
      <c r="J70" s="703" t="s">
        <v>682</v>
      </c>
      <c r="K70" s="703"/>
    </row>
    <row r="71" spans="1:11" ht="27.95" customHeight="1">
      <c r="A71" s="723" t="s">
        <v>683</v>
      </c>
      <c r="B71" s="724"/>
      <c r="C71" s="724"/>
      <c r="D71" s="724"/>
      <c r="E71" s="724"/>
      <c r="F71" s="724"/>
      <c r="G71" s="724"/>
      <c r="H71" s="724"/>
      <c r="I71" s="724"/>
      <c r="J71" s="724"/>
      <c r="K71" s="725"/>
    </row>
    <row r="72" spans="1:11" ht="27.95" customHeight="1">
      <c r="A72" s="726" t="s">
        <v>598</v>
      </c>
      <c r="B72" s="727"/>
      <c r="C72" s="727"/>
      <c r="D72" s="727"/>
      <c r="E72" s="727"/>
      <c r="F72" s="727"/>
      <c r="G72" s="727"/>
      <c r="H72" s="727"/>
      <c r="I72" s="727"/>
      <c r="J72" s="727"/>
      <c r="K72" s="728"/>
    </row>
    <row r="73" spans="1:11" ht="27.95" customHeight="1">
      <c r="A73" s="677">
        <v>1</v>
      </c>
      <c r="B73" s="678" t="s">
        <v>174</v>
      </c>
      <c r="C73" s="678"/>
      <c r="D73" s="679"/>
      <c r="E73" s="680"/>
      <c r="F73" s="679"/>
      <c r="G73" s="680"/>
      <c r="H73" s="679"/>
      <c r="I73" s="679"/>
      <c r="J73" s="679"/>
      <c r="K73" s="681"/>
    </row>
    <row r="74" spans="1:11" ht="45" customHeight="1">
      <c r="A74" s="662"/>
      <c r="B74" s="663" t="s">
        <v>61</v>
      </c>
      <c r="C74" s="664" t="s">
        <v>684</v>
      </c>
      <c r="D74" s="703"/>
      <c r="E74" s="703"/>
      <c r="F74" s="703"/>
      <c r="G74" s="721"/>
      <c r="H74" s="729"/>
      <c r="I74" s="703" t="s">
        <v>602</v>
      </c>
      <c r="J74" s="703" t="s">
        <v>685</v>
      </c>
      <c r="K74" s="703"/>
    </row>
    <row r="75" spans="1:11" ht="45" customHeight="1">
      <c r="A75" s="662"/>
      <c r="B75" s="663" t="s">
        <v>62</v>
      </c>
      <c r="C75" s="664" t="s">
        <v>686</v>
      </c>
      <c r="D75" s="703"/>
      <c r="E75" s="703"/>
      <c r="F75" s="703"/>
      <c r="G75" s="721"/>
      <c r="H75" s="729"/>
      <c r="I75" s="703" t="s">
        <v>602</v>
      </c>
      <c r="J75" s="703" t="s">
        <v>685</v>
      </c>
      <c r="K75" s="703"/>
    </row>
    <row r="76" spans="1:11">
      <c r="A76" s="730"/>
      <c r="B76" s="731"/>
      <c r="C76" s="731"/>
      <c r="D76" s="732"/>
      <c r="E76" s="731"/>
      <c r="F76" s="731"/>
      <c r="G76" s="731"/>
      <c r="H76" s="731"/>
      <c r="I76" s="731"/>
      <c r="J76" s="731"/>
      <c r="K76" s="731"/>
    </row>
  </sheetData>
  <mergeCells count="34">
    <mergeCell ref="B68:C68"/>
    <mergeCell ref="B69:C69"/>
    <mergeCell ref="B70:C70"/>
    <mergeCell ref="A71:K71"/>
    <mergeCell ref="A72:K72"/>
    <mergeCell ref="B73:C73"/>
    <mergeCell ref="B47:C47"/>
    <mergeCell ref="B53:C53"/>
    <mergeCell ref="A57:G57"/>
    <mergeCell ref="A58:G58"/>
    <mergeCell ref="B59:C59"/>
    <mergeCell ref="A67:G67"/>
    <mergeCell ref="B24:C24"/>
    <mergeCell ref="B31:C31"/>
    <mergeCell ref="B34:C34"/>
    <mergeCell ref="B36:C36"/>
    <mergeCell ref="A40:G40"/>
    <mergeCell ref="B41:C41"/>
    <mergeCell ref="F7:G7"/>
    <mergeCell ref="A10:G10"/>
    <mergeCell ref="A11:G11"/>
    <mergeCell ref="B12:C12"/>
    <mergeCell ref="B16:C16"/>
    <mergeCell ref="B20:C20"/>
    <mergeCell ref="A1:K1"/>
    <mergeCell ref="A2:K2"/>
    <mergeCell ref="A3:K3"/>
    <mergeCell ref="A4:K4"/>
    <mergeCell ref="A6:C8"/>
    <mergeCell ref="D6:G6"/>
    <mergeCell ref="H6:I6"/>
    <mergeCell ref="J6:J8"/>
    <mergeCell ref="K6:K8"/>
    <mergeCell ref="D7:E7"/>
  </mergeCells>
  <pageMargins left="0.94488188976377963" right="0.70866141732283472" top="0.55118110236220474" bottom="0.86614173228346458" header="0.31496062992125984" footer="0.39370078740157483"/>
  <pageSetup paperSize="9" scale="54" fitToHeight="3" orientation="landscape" r:id="rId1"/>
  <headerFooter>
    <oddFooter>&amp;C&amp;K00-049LDF ANEXO 3
&amp;P de &amp;N</oddFooter>
  </headerFooter>
  <rowBreaks count="2" manualBreakCount="2">
    <brk id="33" max="10" man="1"/>
    <brk id="56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view="pageBreakPreview" zoomScaleSheetLayoutView="100" workbookViewId="0">
      <selection activeCell="H29" sqref="H29"/>
    </sheetView>
  </sheetViews>
  <sheetFormatPr baseColWidth="10" defaultColWidth="11.42578125" defaultRowHeight="12"/>
  <cols>
    <col min="1" max="1" width="4.85546875" style="169" customWidth="1"/>
    <col min="2" max="2" width="19.7109375" style="169" customWidth="1"/>
    <col min="3" max="3" width="25.5703125" style="169" customWidth="1"/>
    <col min="4" max="8" width="18.7109375" style="169" customWidth="1"/>
    <col min="9" max="9" width="11.42578125" style="97"/>
    <col min="10" max="10" width="19" style="97" customWidth="1"/>
    <col min="11" max="16384" width="11.42578125" style="97"/>
  </cols>
  <sheetData>
    <row r="1" spans="1:10" ht="20.100000000000001" customHeight="1">
      <c r="A1" s="170" t="s">
        <v>141</v>
      </c>
      <c r="B1" s="170"/>
      <c r="C1" s="170"/>
      <c r="D1" s="170"/>
      <c r="E1" s="170"/>
      <c r="F1" s="170"/>
      <c r="G1" s="170"/>
      <c r="H1" s="170"/>
    </row>
    <row r="2" spans="1:10" ht="20.100000000000001" customHeight="1">
      <c r="A2" s="171" t="s">
        <v>143</v>
      </c>
      <c r="B2" s="171"/>
      <c r="C2" s="171"/>
      <c r="D2" s="171"/>
      <c r="E2" s="171"/>
      <c r="F2" s="171"/>
      <c r="G2" s="171"/>
      <c r="H2" s="171"/>
    </row>
    <row r="3" spans="1:10" ht="20.100000000000001" customHeight="1">
      <c r="A3" s="171" t="s">
        <v>172</v>
      </c>
      <c r="B3" s="171"/>
      <c r="C3" s="171"/>
      <c r="D3" s="171"/>
      <c r="E3" s="171"/>
      <c r="F3" s="171"/>
      <c r="G3" s="171"/>
      <c r="H3" s="171"/>
    </row>
    <row r="4" spans="1:10" ht="20.100000000000001" customHeight="1">
      <c r="A4" s="171" t="s">
        <v>173</v>
      </c>
      <c r="B4" s="171"/>
      <c r="C4" s="171"/>
      <c r="D4" s="171"/>
      <c r="E4" s="171"/>
      <c r="F4" s="171"/>
      <c r="G4" s="171"/>
      <c r="H4" s="171"/>
    </row>
    <row r="5" spans="1:10" ht="19.5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98"/>
      <c r="J5" s="98"/>
    </row>
    <row r="6" spans="1:10" ht="24" customHeight="1">
      <c r="A6" s="172" t="s">
        <v>174</v>
      </c>
      <c r="B6" s="173"/>
      <c r="C6" s="173"/>
      <c r="D6" s="174" t="s">
        <v>175</v>
      </c>
      <c r="E6" s="175" t="s">
        <v>176</v>
      </c>
      <c r="F6" s="176" t="s">
        <v>177</v>
      </c>
      <c r="G6" s="176" t="s">
        <v>178</v>
      </c>
      <c r="H6" s="176" t="s">
        <v>153</v>
      </c>
    </row>
    <row r="7" spans="1:10" ht="18.75" customHeight="1">
      <c r="A7" s="177" t="s">
        <v>179</v>
      </c>
      <c r="B7" s="178"/>
      <c r="C7" s="178"/>
      <c r="D7" s="179">
        <v>0</v>
      </c>
      <c r="E7" s="179">
        <v>0</v>
      </c>
      <c r="F7" s="179">
        <v>0</v>
      </c>
      <c r="G7" s="179">
        <v>0</v>
      </c>
      <c r="H7" s="180">
        <v>0</v>
      </c>
    </row>
    <row r="8" spans="1:10" ht="18.75" customHeight="1">
      <c r="A8" s="181"/>
      <c r="B8" s="182"/>
      <c r="C8" s="182"/>
      <c r="D8" s="183"/>
      <c r="E8" s="183"/>
      <c r="F8" s="183"/>
      <c r="G8" s="183"/>
      <c r="H8" s="184"/>
    </row>
    <row r="9" spans="1:10" ht="17.25" customHeight="1">
      <c r="A9" s="181"/>
      <c r="B9" s="182"/>
      <c r="C9" s="182"/>
      <c r="D9" s="183"/>
      <c r="E9" s="183"/>
      <c r="F9" s="183"/>
      <c r="G9" s="183"/>
      <c r="H9" s="184"/>
    </row>
    <row r="10" spans="1:10" ht="15" customHeight="1">
      <c r="A10" s="185"/>
      <c r="B10" s="186" t="s">
        <v>180</v>
      </c>
      <c r="C10" s="186"/>
      <c r="D10" s="187">
        <v>0</v>
      </c>
      <c r="E10" s="188">
        <v>0</v>
      </c>
      <c r="F10" s="187">
        <v>0</v>
      </c>
      <c r="G10" s="187">
        <v>0</v>
      </c>
      <c r="H10" s="189">
        <v>0</v>
      </c>
    </row>
    <row r="11" spans="1:10" ht="19.5" customHeight="1">
      <c r="A11" s="190"/>
      <c r="B11" s="191"/>
      <c r="C11" s="191"/>
      <c r="D11" s="192"/>
      <c r="E11" s="193"/>
      <c r="F11" s="194"/>
      <c r="G11" s="194"/>
      <c r="H11" s="195"/>
    </row>
    <row r="12" spans="1:10" ht="15" customHeight="1">
      <c r="A12" s="185"/>
      <c r="B12" s="196" t="s">
        <v>181</v>
      </c>
      <c r="C12" s="196"/>
      <c r="D12" s="187">
        <v>0</v>
      </c>
      <c r="E12" s="187">
        <v>0</v>
      </c>
      <c r="F12" s="197">
        <v>0</v>
      </c>
      <c r="G12" s="197">
        <v>0</v>
      </c>
      <c r="H12" s="198">
        <v>0</v>
      </c>
    </row>
    <row r="13" spans="1:10" ht="18.75" customHeight="1">
      <c r="A13" s="190"/>
      <c r="B13" s="191"/>
      <c r="C13" s="191"/>
      <c r="D13" s="192"/>
      <c r="E13" s="187"/>
      <c r="F13" s="194"/>
      <c r="G13" s="194"/>
      <c r="H13" s="195"/>
    </row>
    <row r="14" spans="1:10" ht="15">
      <c r="A14" s="185"/>
      <c r="B14" s="196" t="s">
        <v>182</v>
      </c>
      <c r="C14" s="196"/>
      <c r="D14" s="187">
        <v>0</v>
      </c>
      <c r="E14" s="187">
        <v>0</v>
      </c>
      <c r="F14" s="197">
        <v>0</v>
      </c>
      <c r="G14" s="197">
        <v>0</v>
      </c>
      <c r="H14" s="198">
        <v>0</v>
      </c>
    </row>
    <row r="15" spans="1:10" ht="15">
      <c r="A15" s="199"/>
      <c r="B15" s="196"/>
      <c r="C15" s="196"/>
      <c r="D15" s="200"/>
      <c r="E15" s="201"/>
      <c r="F15" s="202"/>
      <c r="G15" s="202"/>
      <c r="H15" s="203"/>
    </row>
    <row r="16" spans="1:10" ht="15">
      <c r="A16" s="199"/>
      <c r="B16" s="196"/>
      <c r="C16" s="196"/>
      <c r="D16" s="200"/>
      <c r="E16" s="201"/>
      <c r="F16" s="202"/>
      <c r="G16" s="202"/>
      <c r="H16" s="203"/>
    </row>
    <row r="17" spans="1:8" ht="15">
      <c r="A17" s="199"/>
      <c r="B17" s="196"/>
      <c r="C17" s="196"/>
      <c r="D17" s="200"/>
      <c r="E17" s="201"/>
      <c r="F17" s="202"/>
      <c r="G17" s="202"/>
      <c r="H17" s="203"/>
    </row>
    <row r="18" spans="1:8" ht="15">
      <c r="A18" s="199"/>
      <c r="B18" s="196"/>
      <c r="C18" s="196"/>
      <c r="D18" s="200"/>
      <c r="E18" s="201"/>
      <c r="F18" s="202"/>
      <c r="G18" s="202"/>
      <c r="H18" s="203"/>
    </row>
    <row r="19" spans="1:8" ht="15">
      <c r="A19" s="199"/>
      <c r="B19" s="196"/>
      <c r="C19" s="196"/>
      <c r="D19" s="200"/>
      <c r="E19" s="201"/>
      <c r="F19" s="202"/>
      <c r="G19" s="202"/>
      <c r="H19" s="203"/>
    </row>
    <row r="20" spans="1:8" ht="15">
      <c r="A20" s="199"/>
      <c r="B20" s="196"/>
      <c r="C20" s="196"/>
      <c r="D20" s="200"/>
      <c r="E20" s="201"/>
      <c r="F20" s="202"/>
      <c r="G20" s="202"/>
      <c r="H20" s="203"/>
    </row>
    <row r="21" spans="1:8" ht="15">
      <c r="A21" s="199"/>
      <c r="B21" s="196"/>
      <c r="C21" s="196"/>
      <c r="D21" s="200"/>
      <c r="E21" s="201"/>
      <c r="F21" s="202"/>
      <c r="G21" s="202"/>
      <c r="H21" s="203"/>
    </row>
    <row r="22" spans="1:8" ht="15">
      <c r="A22" s="199"/>
      <c r="B22" s="196"/>
      <c r="C22" s="196"/>
      <c r="D22" s="200"/>
      <c r="E22" s="201"/>
      <c r="F22" s="202"/>
      <c r="G22" s="202"/>
      <c r="H22" s="203"/>
    </row>
    <row r="23" spans="1:8" ht="15">
      <c r="A23" s="199"/>
      <c r="B23" s="196"/>
      <c r="C23" s="196"/>
      <c r="D23" s="200"/>
      <c r="E23" s="201"/>
      <c r="F23" s="202"/>
      <c r="G23" s="202"/>
      <c r="H23" s="203"/>
    </row>
    <row r="24" spans="1:8" ht="15">
      <c r="A24" s="199"/>
      <c r="B24" s="196"/>
      <c r="C24" s="196"/>
      <c r="D24" s="200"/>
      <c r="E24" s="201"/>
      <c r="F24" s="202"/>
      <c r="G24" s="202"/>
      <c r="H24" s="203"/>
    </row>
    <row r="25" spans="1:8" ht="15">
      <c r="A25" s="199"/>
      <c r="B25" s="196"/>
      <c r="C25" s="196"/>
      <c r="D25" s="200"/>
      <c r="E25" s="201"/>
      <c r="F25" s="202"/>
      <c r="G25" s="202"/>
      <c r="H25" s="203"/>
    </row>
    <row r="26" spans="1:8" ht="15">
      <c r="A26" s="199"/>
      <c r="B26" s="196"/>
      <c r="C26" s="196"/>
      <c r="D26" s="200"/>
      <c r="E26" s="201"/>
      <c r="F26" s="202"/>
      <c r="G26" s="202"/>
      <c r="H26" s="203"/>
    </row>
    <row r="27" spans="1:8" ht="15">
      <c r="A27" s="199"/>
      <c r="B27" s="196"/>
      <c r="C27" s="196"/>
      <c r="D27" s="200"/>
      <c r="E27" s="201"/>
      <c r="F27" s="202"/>
      <c r="G27" s="202"/>
      <c r="H27" s="203"/>
    </row>
    <row r="28" spans="1:8" ht="15">
      <c r="A28" s="199"/>
      <c r="B28" s="204"/>
      <c r="C28" s="205"/>
      <c r="D28" s="206"/>
      <c r="E28" s="207"/>
      <c r="F28" s="208"/>
      <c r="G28" s="208"/>
      <c r="H28" s="203"/>
    </row>
    <row r="29" spans="1:8" ht="15" customHeight="1">
      <c r="A29" s="199"/>
      <c r="B29" s="204"/>
      <c r="C29" s="205"/>
      <c r="D29" s="205"/>
      <c r="E29" s="209"/>
      <c r="F29" s="210"/>
      <c r="G29" s="210"/>
      <c r="H29" s="211"/>
    </row>
    <row r="30" spans="1:8" ht="15" customHeight="1">
      <c r="A30" s="199"/>
      <c r="B30" s="196"/>
      <c r="C30" s="196"/>
      <c r="D30" s="200"/>
      <c r="E30" s="201"/>
      <c r="F30" s="202"/>
      <c r="G30" s="202"/>
      <c r="H30" s="203"/>
    </row>
    <row r="31" spans="1:8" ht="15" customHeight="1">
      <c r="A31" s="199"/>
      <c r="B31" s="204"/>
      <c r="C31" s="205"/>
      <c r="D31" s="205"/>
      <c r="E31" s="209"/>
      <c r="F31" s="210"/>
      <c r="G31" s="210"/>
      <c r="H31" s="211"/>
    </row>
    <row r="32" spans="1:8" ht="15" customHeight="1">
      <c r="A32" s="199"/>
      <c r="B32" s="204"/>
      <c r="C32" s="205"/>
      <c r="D32" s="205"/>
      <c r="E32" s="209"/>
      <c r="F32" s="210"/>
      <c r="G32" s="210"/>
      <c r="H32" s="211"/>
    </row>
    <row r="33" spans="1:8" ht="15" customHeight="1">
      <c r="A33" s="199"/>
      <c r="B33" s="204"/>
      <c r="C33" s="205"/>
      <c r="D33" s="205"/>
      <c r="E33" s="209"/>
      <c r="F33" s="210"/>
      <c r="G33" s="210"/>
      <c r="H33" s="211"/>
    </row>
    <row r="34" spans="1:8" ht="15" customHeight="1">
      <c r="A34" s="199"/>
      <c r="B34" s="204"/>
      <c r="C34" s="205"/>
      <c r="D34" s="205"/>
      <c r="E34" s="209"/>
      <c r="F34" s="210"/>
      <c r="G34" s="210"/>
      <c r="H34" s="211"/>
    </row>
    <row r="35" spans="1:8" ht="15" customHeight="1">
      <c r="A35" s="199"/>
      <c r="B35" s="196"/>
      <c r="C35" s="196"/>
      <c r="D35" s="200"/>
      <c r="E35" s="201"/>
      <c r="F35" s="202"/>
      <c r="G35" s="202"/>
      <c r="H35" s="203"/>
    </row>
    <row r="36" spans="1:8" ht="15">
      <c r="A36" s="199"/>
      <c r="B36" s="204"/>
      <c r="C36" s="205"/>
      <c r="D36" s="205"/>
      <c r="E36" s="209"/>
      <c r="F36" s="210"/>
      <c r="G36" s="210"/>
      <c r="H36" s="211"/>
    </row>
    <row r="37" spans="1:8" ht="15">
      <c r="A37" s="199"/>
      <c r="B37" s="204"/>
      <c r="C37" s="205"/>
      <c r="D37" s="205"/>
      <c r="E37" s="209"/>
      <c r="F37" s="210"/>
      <c r="G37" s="210"/>
      <c r="H37" s="211"/>
    </row>
    <row r="38" spans="1:8" ht="15">
      <c r="A38" s="199"/>
      <c r="B38" s="204"/>
      <c r="C38" s="205"/>
      <c r="D38" s="205"/>
      <c r="E38" s="209"/>
      <c r="F38" s="210"/>
      <c r="G38" s="210"/>
      <c r="H38" s="211"/>
    </row>
    <row r="39" spans="1:8" ht="15">
      <c r="A39" s="212"/>
      <c r="B39" s="213"/>
      <c r="C39" s="214"/>
      <c r="D39" s="214"/>
      <c r="E39" s="215"/>
      <c r="F39" s="216"/>
      <c r="G39" s="216"/>
      <c r="H39" s="217"/>
    </row>
    <row r="40" spans="1:8" ht="18">
      <c r="A40" s="218"/>
      <c r="B40" s="218"/>
      <c r="C40" s="218"/>
      <c r="D40" s="219"/>
      <c r="E40" s="220"/>
      <c r="F40" s="221"/>
      <c r="G40" s="221"/>
      <c r="H40" s="222"/>
    </row>
    <row r="41" spans="1:8" ht="13.5">
      <c r="A41" s="223"/>
      <c r="B41" s="224"/>
      <c r="C41" s="224"/>
      <c r="D41" s="224"/>
      <c r="E41" s="224"/>
      <c r="F41" s="224"/>
      <c r="G41" s="224"/>
      <c r="H41" s="224"/>
    </row>
    <row r="42" spans="1:8" ht="13.5">
      <c r="A42" s="223"/>
      <c r="B42" s="225"/>
      <c r="C42" s="226"/>
      <c r="D42" s="226"/>
      <c r="E42" s="227"/>
      <c r="F42" s="227"/>
      <c r="G42" s="228"/>
      <c r="H42" s="228"/>
    </row>
    <row r="43" spans="1:8">
      <c r="A43" s="159"/>
      <c r="B43" s="229"/>
      <c r="C43" s="230"/>
      <c r="D43" s="230"/>
      <c r="E43" s="230"/>
      <c r="F43" s="230"/>
      <c r="G43" s="231"/>
      <c r="H43" s="163"/>
    </row>
    <row r="44" spans="1:8">
      <c r="A44" s="97"/>
      <c r="B44" s="167"/>
      <c r="C44" s="91"/>
      <c r="D44" s="91"/>
      <c r="E44" s="91"/>
      <c r="F44" s="91"/>
      <c r="G44" s="128"/>
      <c r="H44" s="166"/>
    </row>
    <row r="46" spans="1:8">
      <c r="C46" s="92"/>
      <c r="D46" s="92"/>
      <c r="E46" s="92"/>
      <c r="F46" s="92"/>
    </row>
    <row r="47" spans="1:8">
      <c r="C47" s="91"/>
      <c r="D47" s="91"/>
      <c r="E47" s="91"/>
      <c r="F47" s="91"/>
    </row>
  </sheetData>
  <sheetProtection selectLockedCells="1"/>
  <mergeCells count="21">
    <mergeCell ref="C47:D47"/>
    <mergeCell ref="E47:F47"/>
    <mergeCell ref="C43:D43"/>
    <mergeCell ref="E43:F43"/>
    <mergeCell ref="C44:D44"/>
    <mergeCell ref="E44:F44"/>
    <mergeCell ref="C46:D46"/>
    <mergeCell ref="E46:F46"/>
    <mergeCell ref="A6:C6"/>
    <mergeCell ref="A7:C7"/>
    <mergeCell ref="B10:C10"/>
    <mergeCell ref="A40:C40"/>
    <mergeCell ref="B41:H41"/>
    <mergeCell ref="C42:D42"/>
    <mergeCell ref="E42:F42"/>
    <mergeCell ref="A1:H1"/>
    <mergeCell ref="A2:H2"/>
    <mergeCell ref="A3:H3"/>
    <mergeCell ref="A4:H4"/>
    <mergeCell ref="A5:H5"/>
    <mergeCell ref="I5:J5"/>
  </mergeCells>
  <printOptions horizontalCentered="1"/>
  <pageMargins left="0.78740157480314965" right="0.19685039370078741" top="0.59055118110236227" bottom="0.19685039370078741" header="0" footer="0"/>
  <pageSetup scale="83" orientation="landscape" horizontalDpi="300" verticalDpi="300" r:id="rId1"/>
  <headerFooter>
    <oddFooter>&amp;CLDF/ 2.6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view="pageBreakPreview" zoomScale="85" zoomScaleNormal="85" zoomScaleSheetLayoutView="85" workbookViewId="0">
      <selection activeCell="F11" sqref="F11"/>
    </sheetView>
  </sheetViews>
  <sheetFormatPr baseColWidth="10" defaultColWidth="11.42578125" defaultRowHeight="12"/>
  <cols>
    <col min="1" max="1" width="4.85546875" style="169" customWidth="1"/>
    <col min="2" max="2" width="25.140625" style="169" customWidth="1"/>
    <col min="3" max="5" width="12.7109375" style="169" customWidth="1"/>
    <col min="6" max="12" width="16.7109375" style="169" customWidth="1"/>
    <col min="13" max="16384" width="11.42578125" style="97"/>
  </cols>
  <sheetData>
    <row r="1" spans="1:12" ht="20.100000000000001" customHeight="1">
      <c r="A1" s="95" t="s">
        <v>141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0.100000000000001" customHeight="1">
      <c r="A2" s="99" t="s">
        <v>143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0.100000000000001" customHeight="1">
      <c r="A3" s="99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100000000000001" customHeight="1">
      <c r="A4" s="99" t="s">
        <v>184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21" customHeight="1" thickBot="1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96" customHeight="1" thickBot="1">
      <c r="A6" s="101" t="s">
        <v>185</v>
      </c>
      <c r="B6" s="102"/>
      <c r="C6" s="103" t="s">
        <v>186</v>
      </c>
      <c r="D6" s="103" t="s">
        <v>187</v>
      </c>
      <c r="E6" s="104" t="s">
        <v>188</v>
      </c>
      <c r="F6" s="104" t="s">
        <v>189</v>
      </c>
      <c r="G6" s="104" t="s">
        <v>190</v>
      </c>
      <c r="H6" s="105" t="s">
        <v>191</v>
      </c>
      <c r="I6" s="105" t="s">
        <v>192</v>
      </c>
      <c r="J6" s="105" t="s">
        <v>193</v>
      </c>
      <c r="K6" s="105" t="s">
        <v>194</v>
      </c>
      <c r="L6" s="105" t="s">
        <v>195</v>
      </c>
    </row>
    <row r="7" spans="1:12" ht="27" customHeight="1">
      <c r="A7" s="232"/>
      <c r="B7" s="233" t="s">
        <v>196</v>
      </c>
      <c r="C7" s="234"/>
      <c r="D7" s="235" t="s">
        <v>197</v>
      </c>
      <c r="E7" s="235"/>
      <c r="F7" s="236">
        <v>0</v>
      </c>
      <c r="G7" s="237"/>
      <c r="H7" s="236">
        <v>0</v>
      </c>
      <c r="I7" s="236">
        <v>0</v>
      </c>
      <c r="J7" s="236">
        <v>0</v>
      </c>
      <c r="K7" s="236">
        <v>0</v>
      </c>
      <c r="L7" s="238">
        <v>0</v>
      </c>
    </row>
    <row r="8" spans="1:12" ht="15.95" customHeight="1">
      <c r="A8" s="239"/>
      <c r="B8" s="116" t="s">
        <v>198</v>
      </c>
      <c r="C8" s="240"/>
      <c r="D8" s="241"/>
      <c r="E8" s="242"/>
      <c r="F8" s="243"/>
      <c r="G8" s="243"/>
      <c r="H8" s="244"/>
      <c r="I8" s="244"/>
      <c r="J8" s="244"/>
      <c r="K8" s="244"/>
      <c r="L8" s="245"/>
    </row>
    <row r="9" spans="1:12" ht="15.95" customHeight="1">
      <c r="A9" s="239"/>
      <c r="B9" s="116" t="s">
        <v>199</v>
      </c>
      <c r="C9" s="240"/>
      <c r="D9" s="241"/>
      <c r="E9" s="242"/>
      <c r="F9" s="243"/>
      <c r="G9" s="243"/>
      <c r="H9" s="244"/>
      <c r="I9" s="244"/>
      <c r="J9" s="244"/>
      <c r="K9" s="244"/>
      <c r="L9" s="245"/>
    </row>
    <row r="10" spans="1:12" ht="15.95" customHeight="1">
      <c r="A10" s="239"/>
      <c r="B10" s="116" t="s">
        <v>200</v>
      </c>
      <c r="C10" s="240"/>
      <c r="D10" s="241"/>
      <c r="E10" s="242"/>
      <c r="F10" s="243"/>
      <c r="G10" s="243"/>
      <c r="H10" s="244"/>
      <c r="I10" s="244"/>
      <c r="J10" s="244"/>
      <c r="K10" s="244"/>
      <c r="L10" s="245"/>
    </row>
    <row r="11" spans="1:12" ht="15.95" customHeight="1">
      <c r="A11" s="239"/>
      <c r="B11" s="116" t="s">
        <v>201</v>
      </c>
      <c r="C11" s="240"/>
      <c r="D11" s="241"/>
      <c r="E11" s="242"/>
      <c r="F11" s="243"/>
      <c r="G11" s="243"/>
      <c r="H11" s="244"/>
      <c r="I11" s="244"/>
      <c r="J11" s="244"/>
      <c r="K11" s="244"/>
      <c r="L11" s="245"/>
    </row>
    <row r="12" spans="1:12" ht="15.95" customHeight="1">
      <c r="A12" s="239"/>
      <c r="B12" s="116"/>
      <c r="C12" s="240"/>
      <c r="D12" s="241"/>
      <c r="E12" s="242"/>
      <c r="F12" s="243"/>
      <c r="G12" s="243"/>
      <c r="H12" s="244"/>
      <c r="I12" s="244"/>
      <c r="J12" s="244"/>
      <c r="K12" s="244"/>
      <c r="L12" s="245"/>
    </row>
    <row r="13" spans="1:12" ht="15.95" customHeight="1">
      <c r="A13" s="239"/>
      <c r="B13" s="116"/>
      <c r="C13" s="246"/>
      <c r="D13" s="241"/>
      <c r="E13" s="247"/>
      <c r="F13" s="243"/>
      <c r="G13" s="243"/>
      <c r="H13" s="244"/>
      <c r="I13" s="244"/>
      <c r="J13" s="244"/>
      <c r="K13" s="244"/>
      <c r="L13" s="248"/>
    </row>
    <row r="14" spans="1:12" ht="15.95" customHeight="1">
      <c r="A14" s="239"/>
      <c r="B14" s="116"/>
      <c r="C14" s="246"/>
      <c r="D14" s="241"/>
      <c r="E14" s="247"/>
      <c r="F14" s="243"/>
      <c r="G14" s="243"/>
      <c r="H14" s="244"/>
      <c r="I14" s="244"/>
      <c r="J14" s="244"/>
      <c r="K14" s="244"/>
      <c r="L14" s="248"/>
    </row>
    <row r="15" spans="1:12" ht="15.95" customHeight="1">
      <c r="A15" s="249"/>
      <c r="B15" s="123"/>
      <c r="C15" s="246"/>
      <c r="D15" s="250"/>
      <c r="E15" s="250"/>
      <c r="F15" s="251"/>
      <c r="G15" s="251"/>
      <c r="H15" s="252"/>
      <c r="I15" s="252"/>
      <c r="J15" s="252"/>
      <c r="K15" s="252"/>
      <c r="L15" s="253"/>
    </row>
    <row r="16" spans="1:12" ht="15.95" customHeight="1">
      <c r="A16" s="254"/>
      <c r="B16" s="128" t="s">
        <v>202</v>
      </c>
      <c r="C16" s="246"/>
      <c r="D16" s="255"/>
      <c r="E16" s="255"/>
      <c r="F16" s="256">
        <v>0</v>
      </c>
      <c r="G16" s="257"/>
      <c r="H16" s="258">
        <v>0</v>
      </c>
      <c r="I16" s="258">
        <v>0</v>
      </c>
      <c r="J16" s="258">
        <v>0</v>
      </c>
      <c r="K16" s="258">
        <v>0</v>
      </c>
      <c r="L16" s="259">
        <v>0</v>
      </c>
    </row>
    <row r="17" spans="1:12" ht="15.95" customHeight="1">
      <c r="A17" s="239"/>
      <c r="B17" s="116" t="s">
        <v>203</v>
      </c>
      <c r="C17" s="246"/>
      <c r="D17" s="241"/>
      <c r="E17" s="242"/>
      <c r="F17" s="243"/>
      <c r="G17" s="243"/>
      <c r="H17" s="244"/>
      <c r="I17" s="244"/>
      <c r="J17" s="244"/>
      <c r="K17" s="244"/>
      <c r="L17" s="245"/>
    </row>
    <row r="18" spans="1:12" ht="15.95" customHeight="1">
      <c r="A18" s="239"/>
      <c r="B18" s="116" t="s">
        <v>204</v>
      </c>
      <c r="C18" s="246"/>
      <c r="D18" s="241"/>
      <c r="E18" s="242"/>
      <c r="F18" s="243"/>
      <c r="G18" s="243"/>
      <c r="H18" s="244"/>
      <c r="I18" s="244"/>
      <c r="J18" s="244"/>
      <c r="K18" s="244"/>
      <c r="L18" s="245"/>
    </row>
    <row r="19" spans="1:12" ht="15.95" customHeight="1">
      <c r="A19" s="239"/>
      <c r="B19" s="116" t="s">
        <v>205</v>
      </c>
      <c r="C19" s="240"/>
      <c r="D19" s="241"/>
      <c r="E19" s="242"/>
      <c r="F19" s="243"/>
      <c r="G19" s="243"/>
      <c r="H19" s="244"/>
      <c r="I19" s="244"/>
      <c r="J19" s="244"/>
      <c r="K19" s="244"/>
      <c r="L19" s="245"/>
    </row>
    <row r="20" spans="1:12" ht="15.95" customHeight="1">
      <c r="A20" s="239"/>
      <c r="B20" s="116" t="s">
        <v>206</v>
      </c>
      <c r="C20" s="240"/>
      <c r="D20" s="241"/>
      <c r="E20" s="242"/>
      <c r="F20" s="243"/>
      <c r="G20" s="243"/>
      <c r="H20" s="244"/>
      <c r="I20" s="244"/>
      <c r="J20" s="244"/>
      <c r="K20" s="244"/>
      <c r="L20" s="245"/>
    </row>
    <row r="21" spans="1:12" ht="15.95" customHeight="1">
      <c r="A21" s="239"/>
      <c r="B21" s="116"/>
      <c r="C21" s="240"/>
      <c r="D21" s="241"/>
      <c r="E21" s="242"/>
      <c r="F21" s="243"/>
      <c r="G21" s="243"/>
      <c r="H21" s="244"/>
      <c r="I21" s="244"/>
      <c r="J21" s="244"/>
      <c r="K21" s="244"/>
      <c r="L21" s="245"/>
    </row>
    <row r="22" spans="1:12" ht="15.95" customHeight="1">
      <c r="A22" s="239"/>
      <c r="B22" s="116"/>
      <c r="C22" s="260"/>
      <c r="D22" s="244"/>
      <c r="E22" s="261"/>
      <c r="F22" s="243"/>
      <c r="G22" s="243"/>
      <c r="H22" s="244"/>
      <c r="I22" s="244"/>
      <c r="J22" s="244"/>
      <c r="K22" s="244"/>
      <c r="L22" s="248"/>
    </row>
    <row r="23" spans="1:12" ht="15.95" customHeight="1">
      <c r="A23" s="239"/>
      <c r="B23" s="116"/>
      <c r="C23" s="260"/>
      <c r="D23" s="244"/>
      <c r="E23" s="261"/>
      <c r="F23" s="243"/>
      <c r="G23" s="243"/>
      <c r="H23" s="244"/>
      <c r="I23" s="244"/>
      <c r="J23" s="244"/>
      <c r="K23" s="244"/>
      <c r="L23" s="248"/>
    </row>
    <row r="24" spans="1:12" ht="15.95" customHeight="1">
      <c r="A24" s="239"/>
      <c r="B24" s="116"/>
      <c r="C24" s="260"/>
      <c r="D24" s="244"/>
      <c r="E24" s="261"/>
      <c r="F24" s="243"/>
      <c r="G24" s="243"/>
      <c r="H24" s="244"/>
      <c r="I24" s="244"/>
      <c r="J24" s="244"/>
      <c r="K24" s="244"/>
      <c r="L24" s="248"/>
    </row>
    <row r="25" spans="1:12" ht="15.95" customHeight="1">
      <c r="A25" s="239"/>
      <c r="B25" s="116"/>
      <c r="C25" s="260"/>
      <c r="D25" s="244"/>
      <c r="E25" s="261"/>
      <c r="F25" s="243"/>
      <c r="G25" s="243"/>
      <c r="H25" s="244"/>
      <c r="I25" s="244"/>
      <c r="J25" s="244"/>
      <c r="K25" s="244"/>
      <c r="L25" s="248"/>
    </row>
    <row r="26" spans="1:12" ht="15.95" customHeight="1">
      <c r="A26" s="239"/>
      <c r="B26" s="116"/>
      <c r="C26" s="262"/>
      <c r="D26" s="244"/>
      <c r="E26" s="263"/>
      <c r="F26" s="264"/>
      <c r="G26" s="264"/>
      <c r="H26" s="244"/>
      <c r="I26" s="244"/>
      <c r="J26" s="244"/>
      <c r="K26" s="244"/>
      <c r="L26" s="248"/>
    </row>
    <row r="27" spans="1:12" ht="15.95" customHeight="1">
      <c r="A27" s="239"/>
      <c r="B27" s="116"/>
      <c r="C27" s="262"/>
      <c r="D27" s="244"/>
      <c r="E27" s="263"/>
      <c r="F27" s="264"/>
      <c r="G27" s="264"/>
      <c r="H27" s="244"/>
      <c r="I27" s="244"/>
      <c r="J27" s="244"/>
      <c r="K27" s="244"/>
      <c r="L27" s="248"/>
    </row>
    <row r="28" spans="1:12" ht="15.95" customHeight="1">
      <c r="A28" s="239"/>
      <c r="B28" s="128"/>
      <c r="C28" s="262"/>
      <c r="D28" s="263"/>
      <c r="E28" s="261"/>
      <c r="F28" s="265"/>
      <c r="G28" s="265"/>
      <c r="H28" s="256"/>
      <c r="I28" s="256"/>
      <c r="J28" s="256"/>
      <c r="K28" s="256"/>
      <c r="L28" s="248"/>
    </row>
    <row r="29" spans="1:12" ht="15.95" customHeight="1" thickBot="1">
      <c r="A29" s="239"/>
      <c r="B29" s="138"/>
      <c r="C29" s="262"/>
      <c r="D29" s="266"/>
      <c r="E29" s="263"/>
      <c r="F29" s="243"/>
      <c r="G29" s="243"/>
      <c r="H29" s="244"/>
      <c r="I29" s="244"/>
      <c r="J29" s="244"/>
      <c r="K29" s="244"/>
      <c r="L29" s="248"/>
    </row>
    <row r="30" spans="1:12" ht="45" customHeight="1">
      <c r="A30" s="267"/>
      <c r="B30" s="268" t="s">
        <v>207</v>
      </c>
      <c r="C30" s="262"/>
      <c r="D30" s="269"/>
      <c r="E30" s="269"/>
      <c r="F30" s="269">
        <v>0</v>
      </c>
      <c r="G30" s="269"/>
      <c r="H30" s="269">
        <v>0</v>
      </c>
      <c r="I30" s="269">
        <v>0</v>
      </c>
      <c r="J30" s="269">
        <v>0</v>
      </c>
      <c r="K30" s="269">
        <v>0</v>
      </c>
      <c r="L30" s="270">
        <v>0</v>
      </c>
    </row>
    <row r="31" spans="1:12" ht="12.75">
      <c r="A31" s="239"/>
      <c r="B31" s="138"/>
      <c r="C31" s="271"/>
      <c r="D31" s="271"/>
      <c r="E31" s="262"/>
      <c r="F31" s="260"/>
      <c r="G31" s="260"/>
      <c r="H31" s="272"/>
      <c r="I31" s="272"/>
      <c r="J31" s="272"/>
      <c r="K31" s="272"/>
      <c r="L31" s="273"/>
    </row>
    <row r="32" spans="1:12" ht="12.75">
      <c r="A32" s="239"/>
      <c r="B32" s="128"/>
      <c r="C32" s="274"/>
      <c r="D32" s="263"/>
      <c r="E32" s="261"/>
      <c r="F32" s="265"/>
      <c r="G32" s="265"/>
      <c r="H32" s="256"/>
      <c r="I32" s="256"/>
      <c r="J32" s="256"/>
      <c r="K32" s="256"/>
      <c r="L32" s="248"/>
    </row>
    <row r="33" spans="1:12" ht="15" customHeight="1">
      <c r="A33" s="239"/>
      <c r="B33" s="138"/>
      <c r="C33" s="271"/>
      <c r="D33" s="271"/>
      <c r="E33" s="262"/>
      <c r="F33" s="260"/>
      <c r="G33" s="260"/>
      <c r="H33" s="272"/>
      <c r="I33" s="272"/>
      <c r="J33" s="272"/>
      <c r="K33" s="272"/>
      <c r="L33" s="273"/>
    </row>
    <row r="34" spans="1:12" ht="15" customHeight="1">
      <c r="A34" s="239"/>
      <c r="B34" s="138"/>
      <c r="C34" s="271"/>
      <c r="D34" s="271"/>
      <c r="E34" s="262"/>
      <c r="F34" s="260"/>
      <c r="G34" s="260"/>
      <c r="H34" s="272"/>
      <c r="I34" s="272"/>
      <c r="J34" s="272"/>
      <c r="K34" s="272"/>
      <c r="L34" s="273"/>
    </row>
    <row r="35" spans="1:12" ht="15" customHeight="1">
      <c r="A35" s="239"/>
      <c r="B35" s="138"/>
      <c r="C35" s="271"/>
      <c r="D35" s="271"/>
      <c r="E35" s="262"/>
      <c r="F35" s="260"/>
      <c r="G35" s="260"/>
      <c r="H35" s="272"/>
      <c r="I35" s="272"/>
      <c r="J35" s="272"/>
      <c r="K35" s="272"/>
      <c r="L35" s="273"/>
    </row>
    <row r="36" spans="1:12" ht="15" customHeight="1">
      <c r="A36" s="239"/>
      <c r="B36" s="138"/>
      <c r="C36" s="271"/>
      <c r="D36" s="271"/>
      <c r="E36" s="262"/>
      <c r="F36" s="260"/>
      <c r="G36" s="260"/>
      <c r="H36" s="272"/>
      <c r="I36" s="272"/>
      <c r="J36" s="272"/>
      <c r="K36" s="272"/>
      <c r="L36" s="273"/>
    </row>
    <row r="37" spans="1:12" ht="15" customHeight="1">
      <c r="A37" s="239"/>
      <c r="B37" s="128"/>
      <c r="C37" s="274"/>
      <c r="D37" s="263"/>
      <c r="E37" s="261"/>
      <c r="F37" s="265"/>
      <c r="G37" s="265"/>
      <c r="H37" s="256"/>
      <c r="I37" s="256"/>
      <c r="J37" s="256"/>
      <c r="K37" s="256"/>
      <c r="L37" s="248"/>
    </row>
    <row r="38" spans="1:12" ht="15" customHeight="1" thickBot="1">
      <c r="A38" s="275"/>
      <c r="B38" s="276"/>
      <c r="C38" s="277"/>
      <c r="D38" s="277"/>
      <c r="E38" s="278"/>
      <c r="F38" s="279"/>
      <c r="G38" s="279"/>
      <c r="H38" s="280"/>
      <c r="I38" s="280"/>
      <c r="J38" s="280"/>
      <c r="K38" s="280"/>
      <c r="L38" s="281"/>
    </row>
    <row r="39" spans="1:12">
      <c r="A39" s="97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</row>
    <row r="40" spans="1:12">
      <c r="A40" s="97"/>
      <c r="B40" s="116"/>
      <c r="C40" s="93"/>
      <c r="D40" s="93"/>
      <c r="E40" s="166"/>
      <c r="F40" s="97"/>
      <c r="G40" s="94"/>
      <c r="H40" s="94"/>
      <c r="I40" s="48"/>
      <c r="J40" s="48"/>
      <c r="K40" s="166"/>
      <c r="L40" s="166"/>
    </row>
    <row r="41" spans="1:12">
      <c r="A41" s="97"/>
      <c r="B41" s="165"/>
      <c r="C41" s="92"/>
      <c r="D41" s="92"/>
      <c r="E41" s="166"/>
      <c r="F41" s="166"/>
      <c r="G41" s="92"/>
      <c r="H41" s="92"/>
      <c r="I41" s="47"/>
      <c r="J41" s="47"/>
      <c r="K41" s="128"/>
      <c r="L41" s="166"/>
    </row>
    <row r="42" spans="1:12">
      <c r="A42" s="97"/>
      <c r="B42" s="167"/>
      <c r="C42" s="91"/>
      <c r="D42" s="91"/>
      <c r="E42" s="168"/>
      <c r="F42" s="168"/>
      <c r="G42" s="91"/>
      <c r="H42" s="91"/>
      <c r="I42" s="46"/>
      <c r="J42" s="46"/>
      <c r="K42" s="128"/>
      <c r="L42" s="166"/>
    </row>
    <row r="44" spans="1:12">
      <c r="C44" s="92"/>
      <c r="D44" s="92"/>
      <c r="E44" s="9"/>
      <c r="F44" s="9"/>
      <c r="G44" s="92"/>
      <c r="H44" s="92"/>
      <c r="I44" s="47"/>
      <c r="J44" s="47"/>
    </row>
    <row r="45" spans="1:12">
      <c r="C45" s="91"/>
      <c r="D45" s="91"/>
      <c r="E45" s="15"/>
      <c r="F45" s="15"/>
      <c r="G45" s="91"/>
      <c r="H45" s="91"/>
      <c r="I45" s="46"/>
      <c r="J45" s="46"/>
    </row>
  </sheetData>
  <mergeCells count="17"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&amp;CLDF/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43" zoomScale="120" zoomScaleNormal="120" zoomScaleSheetLayoutView="120" workbookViewId="0">
      <selection activeCell="C42" sqref="C42"/>
    </sheetView>
  </sheetViews>
  <sheetFormatPr baseColWidth="10" defaultRowHeight="15"/>
  <cols>
    <col min="1" max="1" width="1.140625" customWidth="1"/>
    <col min="2" max="2" width="63" customWidth="1"/>
    <col min="3" max="5" width="18.7109375" customWidth="1"/>
    <col min="7" max="7" width="14" customWidth="1"/>
    <col min="257" max="257" width="1.140625" customWidth="1"/>
    <col min="258" max="258" width="63" customWidth="1"/>
    <col min="259" max="261" width="18.7109375" customWidth="1"/>
    <col min="263" max="263" width="14" customWidth="1"/>
    <col min="513" max="513" width="1.140625" customWidth="1"/>
    <col min="514" max="514" width="63" customWidth="1"/>
    <col min="515" max="517" width="18.7109375" customWidth="1"/>
    <col min="519" max="519" width="14" customWidth="1"/>
    <col min="769" max="769" width="1.140625" customWidth="1"/>
    <col min="770" max="770" width="63" customWidth="1"/>
    <col min="771" max="773" width="18.7109375" customWidth="1"/>
    <col min="775" max="775" width="14" customWidth="1"/>
    <col min="1025" max="1025" width="1.140625" customWidth="1"/>
    <col min="1026" max="1026" width="63" customWidth="1"/>
    <col min="1027" max="1029" width="18.7109375" customWidth="1"/>
    <col min="1031" max="1031" width="14" customWidth="1"/>
    <col min="1281" max="1281" width="1.140625" customWidth="1"/>
    <col min="1282" max="1282" width="63" customWidth="1"/>
    <col min="1283" max="1285" width="18.7109375" customWidth="1"/>
    <col min="1287" max="1287" width="14" customWidth="1"/>
    <col min="1537" max="1537" width="1.140625" customWidth="1"/>
    <col min="1538" max="1538" width="63" customWidth="1"/>
    <col min="1539" max="1541" width="18.7109375" customWidth="1"/>
    <col min="1543" max="1543" width="14" customWidth="1"/>
    <col min="1793" max="1793" width="1.140625" customWidth="1"/>
    <col min="1794" max="1794" width="63" customWidth="1"/>
    <col min="1795" max="1797" width="18.7109375" customWidth="1"/>
    <col min="1799" max="1799" width="14" customWidth="1"/>
    <col min="2049" max="2049" width="1.140625" customWidth="1"/>
    <col min="2050" max="2050" width="63" customWidth="1"/>
    <col min="2051" max="2053" width="18.7109375" customWidth="1"/>
    <col min="2055" max="2055" width="14" customWidth="1"/>
    <col min="2305" max="2305" width="1.140625" customWidth="1"/>
    <col min="2306" max="2306" width="63" customWidth="1"/>
    <col min="2307" max="2309" width="18.7109375" customWidth="1"/>
    <col min="2311" max="2311" width="14" customWidth="1"/>
    <col min="2561" max="2561" width="1.140625" customWidth="1"/>
    <col min="2562" max="2562" width="63" customWidth="1"/>
    <col min="2563" max="2565" width="18.7109375" customWidth="1"/>
    <col min="2567" max="2567" width="14" customWidth="1"/>
    <col min="2817" max="2817" width="1.140625" customWidth="1"/>
    <col min="2818" max="2818" width="63" customWidth="1"/>
    <col min="2819" max="2821" width="18.7109375" customWidth="1"/>
    <col min="2823" max="2823" width="14" customWidth="1"/>
    <col min="3073" max="3073" width="1.140625" customWidth="1"/>
    <col min="3074" max="3074" width="63" customWidth="1"/>
    <col min="3075" max="3077" width="18.7109375" customWidth="1"/>
    <col min="3079" max="3079" width="14" customWidth="1"/>
    <col min="3329" max="3329" width="1.140625" customWidth="1"/>
    <col min="3330" max="3330" width="63" customWidth="1"/>
    <col min="3331" max="3333" width="18.7109375" customWidth="1"/>
    <col min="3335" max="3335" width="14" customWidth="1"/>
    <col min="3585" max="3585" width="1.140625" customWidth="1"/>
    <col min="3586" max="3586" width="63" customWidth="1"/>
    <col min="3587" max="3589" width="18.7109375" customWidth="1"/>
    <col min="3591" max="3591" width="14" customWidth="1"/>
    <col min="3841" max="3841" width="1.140625" customWidth="1"/>
    <col min="3842" max="3842" width="63" customWidth="1"/>
    <col min="3843" max="3845" width="18.7109375" customWidth="1"/>
    <col min="3847" max="3847" width="14" customWidth="1"/>
    <col min="4097" max="4097" width="1.140625" customWidth="1"/>
    <col min="4098" max="4098" width="63" customWidth="1"/>
    <col min="4099" max="4101" width="18.7109375" customWidth="1"/>
    <col min="4103" max="4103" width="14" customWidth="1"/>
    <col min="4353" max="4353" width="1.140625" customWidth="1"/>
    <col min="4354" max="4354" width="63" customWidth="1"/>
    <col min="4355" max="4357" width="18.7109375" customWidth="1"/>
    <col min="4359" max="4359" width="14" customWidth="1"/>
    <col min="4609" max="4609" width="1.140625" customWidth="1"/>
    <col min="4610" max="4610" width="63" customWidth="1"/>
    <col min="4611" max="4613" width="18.7109375" customWidth="1"/>
    <col min="4615" max="4615" width="14" customWidth="1"/>
    <col min="4865" max="4865" width="1.140625" customWidth="1"/>
    <col min="4866" max="4866" width="63" customWidth="1"/>
    <col min="4867" max="4869" width="18.7109375" customWidth="1"/>
    <col min="4871" max="4871" width="14" customWidth="1"/>
    <col min="5121" max="5121" width="1.140625" customWidth="1"/>
    <col min="5122" max="5122" width="63" customWidth="1"/>
    <col min="5123" max="5125" width="18.7109375" customWidth="1"/>
    <col min="5127" max="5127" width="14" customWidth="1"/>
    <col min="5377" max="5377" width="1.140625" customWidth="1"/>
    <col min="5378" max="5378" width="63" customWidth="1"/>
    <col min="5379" max="5381" width="18.7109375" customWidth="1"/>
    <col min="5383" max="5383" width="14" customWidth="1"/>
    <col min="5633" max="5633" width="1.140625" customWidth="1"/>
    <col min="5634" max="5634" width="63" customWidth="1"/>
    <col min="5635" max="5637" width="18.7109375" customWidth="1"/>
    <col min="5639" max="5639" width="14" customWidth="1"/>
    <col min="5889" max="5889" width="1.140625" customWidth="1"/>
    <col min="5890" max="5890" width="63" customWidth="1"/>
    <col min="5891" max="5893" width="18.7109375" customWidth="1"/>
    <col min="5895" max="5895" width="14" customWidth="1"/>
    <col min="6145" max="6145" width="1.140625" customWidth="1"/>
    <col min="6146" max="6146" width="63" customWidth="1"/>
    <col min="6147" max="6149" width="18.7109375" customWidth="1"/>
    <col min="6151" max="6151" width="14" customWidth="1"/>
    <col min="6401" max="6401" width="1.140625" customWidth="1"/>
    <col min="6402" max="6402" width="63" customWidth="1"/>
    <col min="6403" max="6405" width="18.7109375" customWidth="1"/>
    <col min="6407" max="6407" width="14" customWidth="1"/>
    <col min="6657" max="6657" width="1.140625" customWidth="1"/>
    <col min="6658" max="6658" width="63" customWidth="1"/>
    <col min="6659" max="6661" width="18.7109375" customWidth="1"/>
    <col min="6663" max="6663" width="14" customWidth="1"/>
    <col min="6913" max="6913" width="1.140625" customWidth="1"/>
    <col min="6914" max="6914" width="63" customWidth="1"/>
    <col min="6915" max="6917" width="18.7109375" customWidth="1"/>
    <col min="6919" max="6919" width="14" customWidth="1"/>
    <col min="7169" max="7169" width="1.140625" customWidth="1"/>
    <col min="7170" max="7170" width="63" customWidth="1"/>
    <col min="7171" max="7173" width="18.7109375" customWidth="1"/>
    <col min="7175" max="7175" width="14" customWidth="1"/>
    <col min="7425" max="7425" width="1.140625" customWidth="1"/>
    <col min="7426" max="7426" width="63" customWidth="1"/>
    <col min="7427" max="7429" width="18.7109375" customWidth="1"/>
    <col min="7431" max="7431" width="14" customWidth="1"/>
    <col min="7681" max="7681" width="1.140625" customWidth="1"/>
    <col min="7682" max="7682" width="63" customWidth="1"/>
    <col min="7683" max="7685" width="18.7109375" customWidth="1"/>
    <col min="7687" max="7687" width="14" customWidth="1"/>
    <col min="7937" max="7937" width="1.140625" customWidth="1"/>
    <col min="7938" max="7938" width="63" customWidth="1"/>
    <col min="7939" max="7941" width="18.7109375" customWidth="1"/>
    <col min="7943" max="7943" width="14" customWidth="1"/>
    <col min="8193" max="8193" width="1.140625" customWidth="1"/>
    <col min="8194" max="8194" width="63" customWidth="1"/>
    <col min="8195" max="8197" width="18.7109375" customWidth="1"/>
    <col min="8199" max="8199" width="14" customWidth="1"/>
    <col min="8449" max="8449" width="1.140625" customWidth="1"/>
    <col min="8450" max="8450" width="63" customWidth="1"/>
    <col min="8451" max="8453" width="18.7109375" customWidth="1"/>
    <col min="8455" max="8455" width="14" customWidth="1"/>
    <col min="8705" max="8705" width="1.140625" customWidth="1"/>
    <col min="8706" max="8706" width="63" customWidth="1"/>
    <col min="8707" max="8709" width="18.7109375" customWidth="1"/>
    <col min="8711" max="8711" width="14" customWidth="1"/>
    <col min="8961" max="8961" width="1.140625" customWidth="1"/>
    <col min="8962" max="8962" width="63" customWidth="1"/>
    <col min="8963" max="8965" width="18.7109375" customWidth="1"/>
    <col min="8967" max="8967" width="14" customWidth="1"/>
    <col min="9217" max="9217" width="1.140625" customWidth="1"/>
    <col min="9218" max="9218" width="63" customWidth="1"/>
    <col min="9219" max="9221" width="18.7109375" customWidth="1"/>
    <col min="9223" max="9223" width="14" customWidth="1"/>
    <col min="9473" max="9473" width="1.140625" customWidth="1"/>
    <col min="9474" max="9474" width="63" customWidth="1"/>
    <col min="9475" max="9477" width="18.7109375" customWidth="1"/>
    <col min="9479" max="9479" width="14" customWidth="1"/>
    <col min="9729" max="9729" width="1.140625" customWidth="1"/>
    <col min="9730" max="9730" width="63" customWidth="1"/>
    <col min="9731" max="9733" width="18.7109375" customWidth="1"/>
    <col min="9735" max="9735" width="14" customWidth="1"/>
    <col min="9985" max="9985" width="1.140625" customWidth="1"/>
    <col min="9986" max="9986" width="63" customWidth="1"/>
    <col min="9987" max="9989" width="18.7109375" customWidth="1"/>
    <col min="9991" max="9991" width="14" customWidth="1"/>
    <col min="10241" max="10241" width="1.140625" customWidth="1"/>
    <col min="10242" max="10242" width="63" customWidth="1"/>
    <col min="10243" max="10245" width="18.7109375" customWidth="1"/>
    <col min="10247" max="10247" width="14" customWidth="1"/>
    <col min="10497" max="10497" width="1.140625" customWidth="1"/>
    <col min="10498" max="10498" width="63" customWidth="1"/>
    <col min="10499" max="10501" width="18.7109375" customWidth="1"/>
    <col min="10503" max="10503" width="14" customWidth="1"/>
    <col min="10753" max="10753" width="1.140625" customWidth="1"/>
    <col min="10754" max="10754" width="63" customWidth="1"/>
    <col min="10755" max="10757" width="18.7109375" customWidth="1"/>
    <col min="10759" max="10759" width="14" customWidth="1"/>
    <col min="11009" max="11009" width="1.140625" customWidth="1"/>
    <col min="11010" max="11010" width="63" customWidth="1"/>
    <col min="11011" max="11013" width="18.7109375" customWidth="1"/>
    <col min="11015" max="11015" width="14" customWidth="1"/>
    <col min="11265" max="11265" width="1.140625" customWidth="1"/>
    <col min="11266" max="11266" width="63" customWidth="1"/>
    <col min="11267" max="11269" width="18.7109375" customWidth="1"/>
    <col min="11271" max="11271" width="14" customWidth="1"/>
    <col min="11521" max="11521" width="1.140625" customWidth="1"/>
    <col min="11522" max="11522" width="63" customWidth="1"/>
    <col min="11523" max="11525" width="18.7109375" customWidth="1"/>
    <col min="11527" max="11527" width="14" customWidth="1"/>
    <col min="11777" max="11777" width="1.140625" customWidth="1"/>
    <col min="11778" max="11778" width="63" customWidth="1"/>
    <col min="11779" max="11781" width="18.7109375" customWidth="1"/>
    <col min="11783" max="11783" width="14" customWidth="1"/>
    <col min="12033" max="12033" width="1.140625" customWidth="1"/>
    <col min="12034" max="12034" width="63" customWidth="1"/>
    <col min="12035" max="12037" width="18.7109375" customWidth="1"/>
    <col min="12039" max="12039" width="14" customWidth="1"/>
    <col min="12289" max="12289" width="1.140625" customWidth="1"/>
    <col min="12290" max="12290" width="63" customWidth="1"/>
    <col min="12291" max="12293" width="18.7109375" customWidth="1"/>
    <col min="12295" max="12295" width="14" customWidth="1"/>
    <col min="12545" max="12545" width="1.140625" customWidth="1"/>
    <col min="12546" max="12546" width="63" customWidth="1"/>
    <col min="12547" max="12549" width="18.7109375" customWidth="1"/>
    <col min="12551" max="12551" width="14" customWidth="1"/>
    <col min="12801" max="12801" width="1.140625" customWidth="1"/>
    <col min="12802" max="12802" width="63" customWidth="1"/>
    <col min="12803" max="12805" width="18.7109375" customWidth="1"/>
    <col min="12807" max="12807" width="14" customWidth="1"/>
    <col min="13057" max="13057" width="1.140625" customWidth="1"/>
    <col min="13058" max="13058" width="63" customWidth="1"/>
    <col min="13059" max="13061" width="18.7109375" customWidth="1"/>
    <col min="13063" max="13063" width="14" customWidth="1"/>
    <col min="13313" max="13313" width="1.140625" customWidth="1"/>
    <col min="13314" max="13314" width="63" customWidth="1"/>
    <col min="13315" max="13317" width="18.7109375" customWidth="1"/>
    <col min="13319" max="13319" width="14" customWidth="1"/>
    <col min="13569" max="13569" width="1.140625" customWidth="1"/>
    <col min="13570" max="13570" width="63" customWidth="1"/>
    <col min="13571" max="13573" width="18.7109375" customWidth="1"/>
    <col min="13575" max="13575" width="14" customWidth="1"/>
    <col min="13825" max="13825" width="1.140625" customWidth="1"/>
    <col min="13826" max="13826" width="63" customWidth="1"/>
    <col min="13827" max="13829" width="18.7109375" customWidth="1"/>
    <col min="13831" max="13831" width="14" customWidth="1"/>
    <col min="14081" max="14081" width="1.140625" customWidth="1"/>
    <col min="14082" max="14082" width="63" customWidth="1"/>
    <col min="14083" max="14085" width="18.7109375" customWidth="1"/>
    <col min="14087" max="14087" width="14" customWidth="1"/>
    <col min="14337" max="14337" width="1.140625" customWidth="1"/>
    <col min="14338" max="14338" width="63" customWidth="1"/>
    <col min="14339" max="14341" width="18.7109375" customWidth="1"/>
    <col min="14343" max="14343" width="14" customWidth="1"/>
    <col min="14593" max="14593" width="1.140625" customWidth="1"/>
    <col min="14594" max="14594" width="63" customWidth="1"/>
    <col min="14595" max="14597" width="18.7109375" customWidth="1"/>
    <col min="14599" max="14599" width="14" customWidth="1"/>
    <col min="14849" max="14849" width="1.140625" customWidth="1"/>
    <col min="14850" max="14850" width="63" customWidth="1"/>
    <col min="14851" max="14853" width="18.7109375" customWidth="1"/>
    <col min="14855" max="14855" width="14" customWidth="1"/>
    <col min="15105" max="15105" width="1.140625" customWidth="1"/>
    <col min="15106" max="15106" width="63" customWidth="1"/>
    <col min="15107" max="15109" width="18.7109375" customWidth="1"/>
    <col min="15111" max="15111" width="14" customWidth="1"/>
    <col min="15361" max="15361" width="1.140625" customWidth="1"/>
    <col min="15362" max="15362" width="63" customWidth="1"/>
    <col min="15363" max="15365" width="18.7109375" customWidth="1"/>
    <col min="15367" max="15367" width="14" customWidth="1"/>
    <col min="15617" max="15617" width="1.140625" customWidth="1"/>
    <col min="15618" max="15618" width="63" customWidth="1"/>
    <col min="15619" max="15621" width="18.7109375" customWidth="1"/>
    <col min="15623" max="15623" width="14" customWidth="1"/>
    <col min="15873" max="15873" width="1.140625" customWidth="1"/>
    <col min="15874" max="15874" width="63" customWidth="1"/>
    <col min="15875" max="15877" width="18.7109375" customWidth="1"/>
    <col min="15879" max="15879" width="14" customWidth="1"/>
    <col min="16129" max="16129" width="1.140625" customWidth="1"/>
    <col min="16130" max="16130" width="63" customWidth="1"/>
    <col min="16131" max="16133" width="18.7109375" customWidth="1"/>
    <col min="16135" max="16135" width="14" customWidth="1"/>
  </cols>
  <sheetData>
    <row r="1" spans="1:7">
      <c r="A1" s="283" t="s">
        <v>141</v>
      </c>
      <c r="B1" s="283"/>
      <c r="C1" s="283"/>
      <c r="D1" s="283"/>
      <c r="E1" s="283"/>
    </row>
    <row r="2" spans="1:7">
      <c r="A2" s="283" t="s">
        <v>143</v>
      </c>
      <c r="B2" s="283"/>
      <c r="C2" s="283"/>
      <c r="D2" s="283"/>
      <c r="E2" s="283"/>
    </row>
    <row r="3" spans="1:7">
      <c r="A3" s="283" t="s">
        <v>208</v>
      </c>
      <c r="B3" s="283"/>
      <c r="C3" s="283"/>
      <c r="D3" s="283"/>
      <c r="E3" s="283"/>
    </row>
    <row r="4" spans="1:7">
      <c r="A4" s="283" t="s">
        <v>173</v>
      </c>
      <c r="B4" s="283"/>
      <c r="C4" s="283"/>
      <c r="D4" s="283"/>
      <c r="E4" s="283"/>
    </row>
    <row r="5" spans="1:7" ht="9" customHeight="1">
      <c r="A5" s="284"/>
      <c r="B5" s="284"/>
      <c r="C5" s="284"/>
      <c r="D5" s="284"/>
      <c r="E5" s="284"/>
    </row>
    <row r="6" spans="1:7" ht="27.75" thickBot="1">
      <c r="A6" s="285" t="s">
        <v>209</v>
      </c>
      <c r="B6" s="285"/>
      <c r="C6" s="286" t="s">
        <v>210</v>
      </c>
      <c r="D6" s="287" t="s">
        <v>211</v>
      </c>
      <c r="E6" s="288" t="s">
        <v>212</v>
      </c>
    </row>
    <row r="7" spans="1:7" ht="12.75" customHeight="1">
      <c r="A7" s="289"/>
      <c r="B7" s="290" t="s">
        <v>213</v>
      </c>
      <c r="C7" s="291">
        <f>C8+C9+C10</f>
        <v>91545075</v>
      </c>
      <c r="D7" s="291">
        <f>D8+D9+D10</f>
        <v>96682958</v>
      </c>
      <c r="E7" s="291">
        <f>E8+E9+E10</f>
        <v>96611591</v>
      </c>
    </row>
    <row r="8" spans="1:7" ht="15" customHeight="1">
      <c r="A8" s="292" t="s">
        <v>214</v>
      </c>
      <c r="B8" s="292"/>
      <c r="C8" s="293">
        <v>91545075</v>
      </c>
      <c r="D8" s="293">
        <f>96682958</f>
        <v>96682958</v>
      </c>
      <c r="E8" s="293">
        <v>96611591</v>
      </c>
      <c r="G8" s="294"/>
    </row>
    <row r="9" spans="1:7" ht="15" customHeight="1">
      <c r="A9" s="295" t="s">
        <v>215</v>
      </c>
      <c r="B9" s="295"/>
      <c r="C9" s="293">
        <v>0</v>
      </c>
      <c r="D9" s="293">
        <v>0</v>
      </c>
      <c r="E9" s="293">
        <v>0</v>
      </c>
    </row>
    <row r="10" spans="1:7" ht="15" customHeight="1">
      <c r="A10" s="295" t="s">
        <v>216</v>
      </c>
      <c r="B10" s="295"/>
      <c r="C10" s="293"/>
      <c r="D10" s="293"/>
      <c r="E10" s="293"/>
    </row>
    <row r="11" spans="1:7" ht="15" customHeight="1">
      <c r="A11" s="296"/>
      <c r="B11" s="297" t="s">
        <v>217</v>
      </c>
      <c r="C11" s="298">
        <f>C12+C13</f>
        <v>91545075</v>
      </c>
      <c r="D11" s="298">
        <f>D12+D13</f>
        <v>96683312</v>
      </c>
      <c r="E11" s="298">
        <f>E12+E13</f>
        <v>91870834</v>
      </c>
    </row>
    <row r="12" spans="1:7" ht="15" customHeight="1">
      <c r="A12" s="299" t="s">
        <v>218</v>
      </c>
      <c r="B12" s="299"/>
      <c r="C12" s="300">
        <v>91545075</v>
      </c>
      <c r="D12" s="300">
        <f>96683312-110061</f>
        <v>96573251</v>
      </c>
      <c r="E12" s="300">
        <v>91760944</v>
      </c>
    </row>
    <row r="13" spans="1:7" ht="15" customHeight="1">
      <c r="A13" s="301" t="s">
        <v>219</v>
      </c>
      <c r="B13" s="301"/>
      <c r="C13" s="293">
        <v>0</v>
      </c>
      <c r="D13" s="293">
        <v>110061</v>
      </c>
      <c r="E13" s="293">
        <v>109890</v>
      </c>
    </row>
    <row r="14" spans="1:7" ht="15" customHeight="1">
      <c r="A14" s="296"/>
      <c r="B14" s="297" t="s">
        <v>220</v>
      </c>
      <c r="C14" s="293">
        <f>C15+C16</f>
        <v>0</v>
      </c>
      <c r="D14" s="293">
        <f>D15+D16</f>
        <v>0</v>
      </c>
      <c r="E14" s="293">
        <f>E15+E16</f>
        <v>0</v>
      </c>
    </row>
    <row r="15" spans="1:7" ht="15" customHeight="1">
      <c r="A15" s="299" t="s">
        <v>221</v>
      </c>
      <c r="B15" s="299"/>
      <c r="C15" s="300">
        <v>0</v>
      </c>
      <c r="D15" s="300">
        <v>0</v>
      </c>
      <c r="E15" s="300">
        <v>0</v>
      </c>
    </row>
    <row r="16" spans="1:7" ht="20.25" customHeight="1">
      <c r="A16" s="301" t="s">
        <v>222</v>
      </c>
      <c r="B16" s="301"/>
      <c r="C16" s="293">
        <v>0</v>
      </c>
      <c r="D16" s="293">
        <v>0</v>
      </c>
      <c r="E16" s="293">
        <v>0</v>
      </c>
    </row>
    <row r="17" spans="1:7" ht="6" customHeight="1">
      <c r="A17" s="296"/>
      <c r="B17" s="297"/>
      <c r="C17" s="293"/>
      <c r="D17" s="293"/>
      <c r="E17" s="293"/>
    </row>
    <row r="18" spans="1:7" ht="15" customHeight="1">
      <c r="A18" s="302"/>
      <c r="B18" s="297" t="s">
        <v>223</v>
      </c>
      <c r="C18" s="293">
        <f>C7-C11+C14</f>
        <v>0</v>
      </c>
      <c r="D18" s="303">
        <f>D7-D11+D14</f>
        <v>-354</v>
      </c>
      <c r="E18" s="293">
        <f>E7-E11+E14</f>
        <v>4740757</v>
      </c>
    </row>
    <row r="19" spans="1:7" ht="15" customHeight="1">
      <c r="A19" s="302"/>
      <c r="B19" s="297" t="s">
        <v>224</v>
      </c>
      <c r="C19" s="293">
        <f>C18-C35</f>
        <v>0</v>
      </c>
      <c r="D19" s="303">
        <f>D18-D35</f>
        <v>-354</v>
      </c>
      <c r="E19" s="293">
        <f>E18-E35</f>
        <v>4740757</v>
      </c>
    </row>
    <row r="20" spans="1:7" ht="21.75" customHeight="1">
      <c r="A20" s="302"/>
      <c r="B20" s="297" t="s">
        <v>225</v>
      </c>
      <c r="C20" s="293">
        <f>C19-C14</f>
        <v>0</v>
      </c>
      <c r="D20" s="303">
        <f>D19-D14</f>
        <v>-354</v>
      </c>
      <c r="E20" s="293">
        <f>E19-E14</f>
        <v>4740757</v>
      </c>
    </row>
    <row r="21" spans="1:7" ht="9" customHeight="1" thickBot="1">
      <c r="A21" s="304"/>
      <c r="B21" s="304"/>
      <c r="C21" s="305"/>
      <c r="D21" s="305"/>
      <c r="E21" s="305"/>
    </row>
    <row r="22" spans="1:7" ht="22.5" customHeight="1" thickBot="1">
      <c r="A22" s="306" t="s">
        <v>226</v>
      </c>
      <c r="B22" s="307"/>
      <c r="C22" s="308" t="s">
        <v>227</v>
      </c>
      <c r="D22" s="308" t="s">
        <v>211</v>
      </c>
      <c r="E22" s="309" t="s">
        <v>228</v>
      </c>
    </row>
    <row r="23" spans="1:7" ht="18.75" customHeight="1">
      <c r="A23" s="310" t="s">
        <v>229</v>
      </c>
      <c r="B23" s="310"/>
      <c r="C23" s="311">
        <f>C24+C25</f>
        <v>0</v>
      </c>
      <c r="D23" s="311">
        <v>0</v>
      </c>
      <c r="E23" s="311">
        <v>0</v>
      </c>
    </row>
    <row r="24" spans="1:7" ht="15" customHeight="1">
      <c r="A24" s="312"/>
      <c r="B24" s="313" t="s">
        <v>230</v>
      </c>
      <c r="C24" s="293">
        <v>0</v>
      </c>
      <c r="D24" s="293">
        <v>0</v>
      </c>
      <c r="E24" s="293">
        <v>0</v>
      </c>
    </row>
    <row r="25" spans="1:7" ht="15" customHeight="1">
      <c r="A25" s="302"/>
      <c r="B25" s="313" t="s">
        <v>231</v>
      </c>
      <c r="C25" s="293">
        <v>0</v>
      </c>
      <c r="D25" s="293">
        <v>0</v>
      </c>
      <c r="E25" s="293">
        <v>0</v>
      </c>
    </row>
    <row r="26" spans="1:7" ht="18.75" customHeight="1">
      <c r="A26" s="296"/>
      <c r="B26" s="297" t="s">
        <v>232</v>
      </c>
      <c r="C26" s="293">
        <f>C20+C23</f>
        <v>0</v>
      </c>
      <c r="D26" s="303">
        <f>D20+D23</f>
        <v>-354</v>
      </c>
      <c r="E26" s="293">
        <f>E20+E23</f>
        <v>4740757</v>
      </c>
    </row>
    <row r="27" spans="1:7" ht="9" customHeight="1" thickBot="1">
      <c r="A27" s="304"/>
      <c r="B27" s="304"/>
      <c r="C27" s="305"/>
      <c r="D27" s="305"/>
      <c r="E27" s="305"/>
    </row>
    <row r="28" spans="1:7" ht="25.5" customHeight="1" thickBot="1">
      <c r="A28" s="314" t="s">
        <v>226</v>
      </c>
      <c r="B28" s="315"/>
      <c r="C28" s="308" t="s">
        <v>233</v>
      </c>
      <c r="D28" s="308" t="s">
        <v>211</v>
      </c>
      <c r="E28" s="309" t="s">
        <v>212</v>
      </c>
      <c r="G28" s="316"/>
    </row>
    <row r="29" spans="1:7" ht="18" customHeight="1">
      <c r="A29" s="310" t="s">
        <v>234</v>
      </c>
      <c r="B29" s="310"/>
      <c r="C29" s="311">
        <f>C30+C31</f>
        <v>0</v>
      </c>
      <c r="D29" s="311">
        <f>D30+D31</f>
        <v>0</v>
      </c>
      <c r="E29" s="311">
        <f>E30+E31</f>
        <v>0</v>
      </c>
      <c r="G29" s="294"/>
    </row>
    <row r="30" spans="1:7" ht="15" customHeight="1">
      <c r="A30" s="312"/>
      <c r="B30" s="313" t="s">
        <v>235</v>
      </c>
      <c r="C30" s="293">
        <v>0</v>
      </c>
      <c r="D30" s="293">
        <v>0</v>
      </c>
      <c r="E30" s="293">
        <v>0</v>
      </c>
    </row>
    <row r="31" spans="1:7" s="317" customFormat="1" ht="18" customHeight="1">
      <c r="A31" s="302"/>
      <c r="B31" s="313" t="s">
        <v>236</v>
      </c>
      <c r="C31" s="293">
        <v>0</v>
      </c>
      <c r="D31" s="293">
        <v>0</v>
      </c>
      <c r="E31" s="293">
        <v>0</v>
      </c>
    </row>
    <row r="32" spans="1:7" ht="18" customHeight="1">
      <c r="A32" s="318" t="s">
        <v>237</v>
      </c>
      <c r="B32" s="318"/>
      <c r="C32" s="293">
        <f>C33+C34</f>
        <v>0</v>
      </c>
      <c r="D32" s="293">
        <f>D33+D34</f>
        <v>0</v>
      </c>
      <c r="E32" s="293">
        <f>E33+E34</f>
        <v>0</v>
      </c>
    </row>
    <row r="33" spans="1:5" ht="15" customHeight="1">
      <c r="A33" s="312"/>
      <c r="B33" s="313" t="s">
        <v>238</v>
      </c>
      <c r="C33" s="319"/>
      <c r="D33" s="319"/>
      <c r="E33" s="293"/>
    </row>
    <row r="34" spans="1:5" ht="15" customHeight="1">
      <c r="A34" s="302"/>
      <c r="B34" s="313" t="s">
        <v>239</v>
      </c>
      <c r="C34" s="293">
        <v>0</v>
      </c>
      <c r="D34" s="293">
        <v>0</v>
      </c>
      <c r="E34" s="293">
        <v>0</v>
      </c>
    </row>
    <row r="35" spans="1:5" ht="18" customHeight="1">
      <c r="A35" s="296"/>
      <c r="B35" s="297" t="s">
        <v>240</v>
      </c>
      <c r="C35" s="298">
        <f>C29-C32</f>
        <v>0</v>
      </c>
      <c r="D35" s="298">
        <f>D29-D32</f>
        <v>0</v>
      </c>
      <c r="E35" s="298">
        <f>E29-E32</f>
        <v>0</v>
      </c>
    </row>
    <row r="36" spans="1:5" ht="9" customHeight="1">
      <c r="A36" s="320"/>
      <c r="B36" s="320"/>
      <c r="C36" s="321"/>
      <c r="D36" s="321"/>
      <c r="E36" s="321"/>
    </row>
    <row r="37" spans="1:5" ht="15" customHeight="1">
      <c r="A37" s="283" t="s">
        <v>141</v>
      </c>
      <c r="B37" s="283"/>
      <c r="C37" s="283"/>
      <c r="D37" s="283"/>
      <c r="E37" s="283"/>
    </row>
    <row r="38" spans="1:5" ht="15" customHeight="1">
      <c r="A38" s="283" t="s">
        <v>143</v>
      </c>
      <c r="B38" s="283"/>
      <c r="C38" s="283"/>
      <c r="D38" s="283"/>
      <c r="E38" s="283"/>
    </row>
    <row r="39" spans="1:5" ht="15" customHeight="1">
      <c r="A39" s="283" t="s">
        <v>208</v>
      </c>
      <c r="B39" s="283"/>
      <c r="C39" s="283"/>
      <c r="D39" s="283"/>
      <c r="E39" s="283"/>
    </row>
    <row r="40" spans="1:5" ht="15" customHeight="1">
      <c r="A40" s="283" t="s">
        <v>173</v>
      </c>
      <c r="B40" s="283"/>
      <c r="C40" s="283"/>
      <c r="D40" s="283"/>
      <c r="E40" s="283"/>
    </row>
    <row r="41" spans="1:5" ht="9" customHeight="1">
      <c r="A41" s="322"/>
      <c r="B41" s="322"/>
      <c r="C41" s="322"/>
      <c r="D41" s="322"/>
      <c r="E41" s="322"/>
    </row>
    <row r="42" spans="1:5" ht="26.25" customHeight="1" thickBot="1">
      <c r="A42" s="323" t="s">
        <v>226</v>
      </c>
      <c r="B42" s="324"/>
      <c r="C42" s="325" t="s">
        <v>233</v>
      </c>
      <c r="D42" s="325" t="s">
        <v>211</v>
      </c>
      <c r="E42" s="326" t="s">
        <v>212</v>
      </c>
    </row>
    <row r="43" spans="1:5">
      <c r="A43" s="327" t="s">
        <v>241</v>
      </c>
      <c r="B43" s="327"/>
      <c r="C43" s="311">
        <v>91545075</v>
      </c>
      <c r="D43" s="311">
        <v>96682958</v>
      </c>
      <c r="E43" s="311">
        <v>96611591</v>
      </c>
    </row>
    <row r="44" spans="1:5" ht="21" customHeight="1">
      <c r="A44" s="295" t="s">
        <v>242</v>
      </c>
      <c r="B44" s="295"/>
      <c r="C44" s="293">
        <f>C30-C33</f>
        <v>0</v>
      </c>
      <c r="D44" s="293">
        <v>0</v>
      </c>
      <c r="E44" s="293">
        <f>E30-E33</f>
        <v>0</v>
      </c>
    </row>
    <row r="45" spans="1:5">
      <c r="A45" s="312"/>
      <c r="B45" s="313" t="s">
        <v>235</v>
      </c>
      <c r="C45" s="293">
        <v>0</v>
      </c>
      <c r="D45" s="293"/>
      <c r="E45" s="293">
        <v>0</v>
      </c>
    </row>
    <row r="46" spans="1:5" ht="14.45" customHeight="1">
      <c r="A46" s="312"/>
      <c r="B46" s="313" t="s">
        <v>238</v>
      </c>
      <c r="C46" s="293">
        <v>0</v>
      </c>
      <c r="D46" s="293">
        <v>0</v>
      </c>
      <c r="E46" s="293">
        <v>0</v>
      </c>
    </row>
    <row r="47" spans="1:5">
      <c r="A47" s="296"/>
      <c r="B47" s="297" t="s">
        <v>243</v>
      </c>
      <c r="C47" s="293">
        <v>0</v>
      </c>
      <c r="D47" s="293">
        <v>0</v>
      </c>
      <c r="E47" s="293">
        <v>0</v>
      </c>
    </row>
    <row r="48" spans="1:5">
      <c r="A48" s="296"/>
      <c r="B48" s="297" t="s">
        <v>244</v>
      </c>
      <c r="C48" s="293">
        <v>0</v>
      </c>
      <c r="D48" s="293">
        <v>0</v>
      </c>
      <c r="E48" s="293">
        <v>0</v>
      </c>
    </row>
    <row r="49" spans="1:5" ht="23.25" customHeight="1">
      <c r="A49" s="302"/>
      <c r="B49" s="297" t="s">
        <v>245</v>
      </c>
      <c r="C49" s="293">
        <f>C43+C44-C47+C48</f>
        <v>91545075</v>
      </c>
      <c r="D49" s="293">
        <f>D43+D44-D47+D48</f>
        <v>96682958</v>
      </c>
      <c r="E49" s="293">
        <f>E43+E44-E47+E48</f>
        <v>96611591</v>
      </c>
    </row>
    <row r="50" spans="1:5" ht="24">
      <c r="A50" s="302"/>
      <c r="B50" s="297" t="s">
        <v>246</v>
      </c>
      <c r="C50" s="293">
        <f>C49-C44</f>
        <v>91545075</v>
      </c>
      <c r="D50" s="293">
        <f>D49-D44</f>
        <v>96682958</v>
      </c>
      <c r="E50" s="293">
        <f>E49-E44</f>
        <v>96611591</v>
      </c>
    </row>
    <row r="51" spans="1:5" ht="15.75" thickBot="1">
      <c r="A51" s="304"/>
      <c r="B51" s="304"/>
      <c r="C51" s="305"/>
      <c r="D51" s="305"/>
      <c r="E51" s="305"/>
    </row>
    <row r="52" spans="1:5" ht="22.5" customHeight="1" thickBot="1">
      <c r="A52" s="328" t="s">
        <v>226</v>
      </c>
      <c r="B52" s="329"/>
      <c r="C52" s="330" t="s">
        <v>233</v>
      </c>
      <c r="D52" s="330" t="s">
        <v>211</v>
      </c>
      <c r="E52" s="331" t="s">
        <v>212</v>
      </c>
    </row>
    <row r="53" spans="1:5">
      <c r="A53" s="327" t="s">
        <v>247</v>
      </c>
      <c r="B53" s="327"/>
      <c r="C53" s="311">
        <v>0</v>
      </c>
      <c r="D53" s="311">
        <v>0</v>
      </c>
      <c r="E53" s="311">
        <v>0</v>
      </c>
    </row>
    <row r="54" spans="1:5" ht="21.75" customHeight="1">
      <c r="A54" s="295" t="s">
        <v>248</v>
      </c>
      <c r="B54" s="295"/>
      <c r="C54" s="293">
        <f>C31-C56</f>
        <v>0</v>
      </c>
      <c r="D54" s="293">
        <f>D31-D56</f>
        <v>0</v>
      </c>
      <c r="E54" s="293">
        <f>E31-E56</f>
        <v>0</v>
      </c>
    </row>
    <row r="55" spans="1:5" ht="24">
      <c r="A55" s="312"/>
      <c r="B55" s="313" t="s">
        <v>236</v>
      </c>
      <c r="C55" s="332">
        <v>0</v>
      </c>
      <c r="D55" s="332">
        <v>0</v>
      </c>
      <c r="E55" s="332">
        <v>0</v>
      </c>
    </row>
    <row r="56" spans="1:5">
      <c r="A56" s="312"/>
      <c r="B56" s="313" t="s">
        <v>249</v>
      </c>
      <c r="C56" s="293">
        <v>0</v>
      </c>
      <c r="D56" s="293">
        <v>0</v>
      </c>
      <c r="E56" s="293">
        <v>0</v>
      </c>
    </row>
    <row r="57" spans="1:5">
      <c r="A57" s="296"/>
      <c r="B57" s="297" t="s">
        <v>250</v>
      </c>
      <c r="C57" s="293">
        <v>0</v>
      </c>
      <c r="D57" s="293">
        <v>0</v>
      </c>
      <c r="E57" s="293">
        <v>0</v>
      </c>
    </row>
    <row r="58" spans="1:5" ht="24">
      <c r="A58" s="296"/>
      <c r="B58" s="297" t="s">
        <v>251</v>
      </c>
      <c r="C58" s="300">
        <v>0</v>
      </c>
      <c r="D58" s="293">
        <v>0</v>
      </c>
      <c r="E58" s="293">
        <v>0</v>
      </c>
    </row>
    <row r="59" spans="1:5" ht="24">
      <c r="A59" s="302"/>
      <c r="B59" s="297" t="s">
        <v>252</v>
      </c>
      <c r="C59" s="293">
        <f>C53+C54-C57+C58</f>
        <v>0</v>
      </c>
      <c r="D59" s="293">
        <f>D53+D54-D57+D58</f>
        <v>0</v>
      </c>
      <c r="E59" s="293">
        <f>E53+E54-E57+E58</f>
        <v>0</v>
      </c>
    </row>
    <row r="60" spans="1:5" ht="24">
      <c r="A60" s="302"/>
      <c r="B60" s="297" t="s">
        <v>253</v>
      </c>
      <c r="C60" s="293">
        <f>C59-C54</f>
        <v>0</v>
      </c>
      <c r="D60" s="293">
        <f>D59-D54</f>
        <v>0</v>
      </c>
      <c r="E60" s="293">
        <f>E59-E54</f>
        <v>0</v>
      </c>
    </row>
    <row r="61" spans="1:5">
      <c r="A61" s="304"/>
      <c r="B61" s="333"/>
      <c r="C61" s="333"/>
      <c r="D61" s="333"/>
      <c r="E61" s="333"/>
    </row>
    <row r="62" spans="1:5">
      <c r="A62" s="334"/>
      <c r="B62" s="335"/>
      <c r="C62" s="335"/>
      <c r="D62" s="335"/>
      <c r="E62" s="335"/>
    </row>
    <row r="63" spans="1:5">
      <c r="A63" s="334"/>
      <c r="B63" s="336"/>
      <c r="C63" s="336"/>
      <c r="D63" s="336"/>
      <c r="E63" s="336"/>
    </row>
  </sheetData>
  <sheetProtection formatCells="0"/>
  <mergeCells count="30">
    <mergeCell ref="A52:B52"/>
    <mergeCell ref="A53:B53"/>
    <mergeCell ref="A54:B54"/>
    <mergeCell ref="B61:E61"/>
    <mergeCell ref="B62:E62"/>
    <mergeCell ref="B63:E63"/>
    <mergeCell ref="A38:E38"/>
    <mergeCell ref="A39:E39"/>
    <mergeCell ref="A40:E40"/>
    <mergeCell ref="A42:B42"/>
    <mergeCell ref="A43:B43"/>
    <mergeCell ref="A44:B44"/>
    <mergeCell ref="A22:B22"/>
    <mergeCell ref="A23:B23"/>
    <mergeCell ref="A28:B28"/>
    <mergeCell ref="A29:B29"/>
    <mergeCell ref="A32:B32"/>
    <mergeCell ref="A37:E37"/>
    <mergeCell ref="A9:B9"/>
    <mergeCell ref="A10:B10"/>
    <mergeCell ref="A12:B12"/>
    <mergeCell ref="A13:B13"/>
    <mergeCell ref="A15:B15"/>
    <mergeCell ref="A16:B16"/>
    <mergeCell ref="A1:E1"/>
    <mergeCell ref="A2:E2"/>
    <mergeCell ref="A3:E3"/>
    <mergeCell ref="A4:E4"/>
    <mergeCell ref="A6:B6"/>
    <mergeCell ref="A8:B8"/>
  </mergeCells>
  <printOptions horizontalCentered="1"/>
  <pageMargins left="0.78740157480314965" right="0.48" top="0.78740157480314965" bottom="0.19685039370078741" header="0" footer="0"/>
  <pageSetup scale="99" orientation="landscape" horizontalDpi="300" verticalDpi="300" r:id="rId1"/>
  <headerFooter>
    <oddFooter>&amp;C&amp;9LDF/ 4</oddFooter>
  </headerFooter>
  <rowBreaks count="1" manualBreakCount="1">
    <brk id="35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view="pageBreakPreview" zoomScaleNormal="90" zoomScaleSheetLayoutView="100" workbookViewId="0">
      <selection activeCell="F18" sqref="F18"/>
    </sheetView>
  </sheetViews>
  <sheetFormatPr baseColWidth="10" defaultRowHeight="11.25"/>
  <cols>
    <col min="1" max="1" width="3.7109375" style="338" customWidth="1"/>
    <col min="2" max="2" width="30.7109375" style="338" customWidth="1"/>
    <col min="3" max="3" width="27.42578125" style="338" customWidth="1"/>
    <col min="4" max="9" width="15.7109375" style="338" customWidth="1"/>
    <col min="10" max="10" width="11.42578125" style="338"/>
    <col min="11" max="11" width="11.7109375" style="338" bestFit="1" customWidth="1"/>
    <col min="12" max="256" width="11.42578125" style="338"/>
    <col min="257" max="257" width="3.7109375" style="338" customWidth="1"/>
    <col min="258" max="258" width="30.7109375" style="338" customWidth="1"/>
    <col min="259" max="259" width="27.42578125" style="338" customWidth="1"/>
    <col min="260" max="265" width="15.7109375" style="338" customWidth="1"/>
    <col min="266" max="266" width="11.42578125" style="338"/>
    <col min="267" max="267" width="11.7109375" style="338" bestFit="1" customWidth="1"/>
    <col min="268" max="512" width="11.42578125" style="338"/>
    <col min="513" max="513" width="3.7109375" style="338" customWidth="1"/>
    <col min="514" max="514" width="30.7109375" style="338" customWidth="1"/>
    <col min="515" max="515" width="27.42578125" style="338" customWidth="1"/>
    <col min="516" max="521" width="15.7109375" style="338" customWidth="1"/>
    <col min="522" max="522" width="11.42578125" style="338"/>
    <col min="523" max="523" width="11.7109375" style="338" bestFit="1" customWidth="1"/>
    <col min="524" max="768" width="11.42578125" style="338"/>
    <col min="769" max="769" width="3.7109375" style="338" customWidth="1"/>
    <col min="770" max="770" width="30.7109375" style="338" customWidth="1"/>
    <col min="771" max="771" width="27.42578125" style="338" customWidth="1"/>
    <col min="772" max="777" width="15.7109375" style="338" customWidth="1"/>
    <col min="778" max="778" width="11.42578125" style="338"/>
    <col min="779" max="779" width="11.7109375" style="338" bestFit="1" customWidth="1"/>
    <col min="780" max="1024" width="11.42578125" style="338"/>
    <col min="1025" max="1025" width="3.7109375" style="338" customWidth="1"/>
    <col min="1026" max="1026" width="30.7109375" style="338" customWidth="1"/>
    <col min="1027" max="1027" width="27.42578125" style="338" customWidth="1"/>
    <col min="1028" max="1033" width="15.7109375" style="338" customWidth="1"/>
    <col min="1034" max="1034" width="11.42578125" style="338"/>
    <col min="1035" max="1035" width="11.7109375" style="338" bestFit="1" customWidth="1"/>
    <col min="1036" max="1280" width="11.42578125" style="338"/>
    <col min="1281" max="1281" width="3.7109375" style="338" customWidth="1"/>
    <col min="1282" max="1282" width="30.7109375" style="338" customWidth="1"/>
    <col min="1283" max="1283" width="27.42578125" style="338" customWidth="1"/>
    <col min="1284" max="1289" width="15.7109375" style="338" customWidth="1"/>
    <col min="1290" max="1290" width="11.42578125" style="338"/>
    <col min="1291" max="1291" width="11.7109375" style="338" bestFit="1" customWidth="1"/>
    <col min="1292" max="1536" width="11.42578125" style="338"/>
    <col min="1537" max="1537" width="3.7109375" style="338" customWidth="1"/>
    <col min="1538" max="1538" width="30.7109375" style="338" customWidth="1"/>
    <col min="1539" max="1539" width="27.42578125" style="338" customWidth="1"/>
    <col min="1540" max="1545" width="15.7109375" style="338" customWidth="1"/>
    <col min="1546" max="1546" width="11.42578125" style="338"/>
    <col min="1547" max="1547" width="11.7109375" style="338" bestFit="1" customWidth="1"/>
    <col min="1548" max="1792" width="11.42578125" style="338"/>
    <col min="1793" max="1793" width="3.7109375" style="338" customWidth="1"/>
    <col min="1794" max="1794" width="30.7109375" style="338" customWidth="1"/>
    <col min="1795" max="1795" width="27.42578125" style="338" customWidth="1"/>
    <col min="1796" max="1801" width="15.7109375" style="338" customWidth="1"/>
    <col min="1802" max="1802" width="11.42578125" style="338"/>
    <col min="1803" max="1803" width="11.7109375" style="338" bestFit="1" customWidth="1"/>
    <col min="1804" max="2048" width="11.42578125" style="338"/>
    <col min="2049" max="2049" width="3.7109375" style="338" customWidth="1"/>
    <col min="2050" max="2050" width="30.7109375" style="338" customWidth="1"/>
    <col min="2051" max="2051" width="27.42578125" style="338" customWidth="1"/>
    <col min="2052" max="2057" width="15.7109375" style="338" customWidth="1"/>
    <col min="2058" max="2058" width="11.42578125" style="338"/>
    <col min="2059" max="2059" width="11.7109375" style="338" bestFit="1" customWidth="1"/>
    <col min="2060" max="2304" width="11.42578125" style="338"/>
    <col min="2305" max="2305" width="3.7109375" style="338" customWidth="1"/>
    <col min="2306" max="2306" width="30.7109375" style="338" customWidth="1"/>
    <col min="2307" max="2307" width="27.42578125" style="338" customWidth="1"/>
    <col min="2308" max="2313" width="15.7109375" style="338" customWidth="1"/>
    <col min="2314" max="2314" width="11.42578125" style="338"/>
    <col min="2315" max="2315" width="11.7109375" style="338" bestFit="1" customWidth="1"/>
    <col min="2316" max="2560" width="11.42578125" style="338"/>
    <col min="2561" max="2561" width="3.7109375" style="338" customWidth="1"/>
    <col min="2562" max="2562" width="30.7109375" style="338" customWidth="1"/>
    <col min="2563" max="2563" width="27.42578125" style="338" customWidth="1"/>
    <col min="2564" max="2569" width="15.7109375" style="338" customWidth="1"/>
    <col min="2570" max="2570" width="11.42578125" style="338"/>
    <col min="2571" max="2571" width="11.7109375" style="338" bestFit="1" customWidth="1"/>
    <col min="2572" max="2816" width="11.42578125" style="338"/>
    <col min="2817" max="2817" width="3.7109375" style="338" customWidth="1"/>
    <col min="2818" max="2818" width="30.7109375" style="338" customWidth="1"/>
    <col min="2819" max="2819" width="27.42578125" style="338" customWidth="1"/>
    <col min="2820" max="2825" width="15.7109375" style="338" customWidth="1"/>
    <col min="2826" max="2826" width="11.42578125" style="338"/>
    <col min="2827" max="2827" width="11.7109375" style="338" bestFit="1" customWidth="1"/>
    <col min="2828" max="3072" width="11.42578125" style="338"/>
    <col min="3073" max="3073" width="3.7109375" style="338" customWidth="1"/>
    <col min="3074" max="3074" width="30.7109375" style="338" customWidth="1"/>
    <col min="3075" max="3075" width="27.42578125" style="338" customWidth="1"/>
    <col min="3076" max="3081" width="15.7109375" style="338" customWidth="1"/>
    <col min="3082" max="3082" width="11.42578125" style="338"/>
    <col min="3083" max="3083" width="11.7109375" style="338" bestFit="1" customWidth="1"/>
    <col min="3084" max="3328" width="11.42578125" style="338"/>
    <col min="3329" max="3329" width="3.7109375" style="338" customWidth="1"/>
    <col min="3330" max="3330" width="30.7109375" style="338" customWidth="1"/>
    <col min="3331" max="3331" width="27.42578125" style="338" customWidth="1"/>
    <col min="3332" max="3337" width="15.7109375" style="338" customWidth="1"/>
    <col min="3338" max="3338" width="11.42578125" style="338"/>
    <col min="3339" max="3339" width="11.7109375" style="338" bestFit="1" customWidth="1"/>
    <col min="3340" max="3584" width="11.42578125" style="338"/>
    <col min="3585" max="3585" width="3.7109375" style="338" customWidth="1"/>
    <col min="3586" max="3586" width="30.7109375" style="338" customWidth="1"/>
    <col min="3587" max="3587" width="27.42578125" style="338" customWidth="1"/>
    <col min="3588" max="3593" width="15.7109375" style="338" customWidth="1"/>
    <col min="3594" max="3594" width="11.42578125" style="338"/>
    <col min="3595" max="3595" width="11.7109375" style="338" bestFit="1" customWidth="1"/>
    <col min="3596" max="3840" width="11.42578125" style="338"/>
    <col min="3841" max="3841" width="3.7109375" style="338" customWidth="1"/>
    <col min="3842" max="3842" width="30.7109375" style="338" customWidth="1"/>
    <col min="3843" max="3843" width="27.42578125" style="338" customWidth="1"/>
    <col min="3844" max="3849" width="15.7109375" style="338" customWidth="1"/>
    <col min="3850" max="3850" width="11.42578125" style="338"/>
    <col min="3851" max="3851" width="11.7109375" style="338" bestFit="1" customWidth="1"/>
    <col min="3852" max="4096" width="11.42578125" style="338"/>
    <col min="4097" max="4097" width="3.7109375" style="338" customWidth="1"/>
    <col min="4098" max="4098" width="30.7109375" style="338" customWidth="1"/>
    <col min="4099" max="4099" width="27.42578125" style="338" customWidth="1"/>
    <col min="4100" max="4105" width="15.7109375" style="338" customWidth="1"/>
    <col min="4106" max="4106" width="11.42578125" style="338"/>
    <col min="4107" max="4107" width="11.7109375" style="338" bestFit="1" customWidth="1"/>
    <col min="4108" max="4352" width="11.42578125" style="338"/>
    <col min="4353" max="4353" width="3.7109375" style="338" customWidth="1"/>
    <col min="4354" max="4354" width="30.7109375" style="338" customWidth="1"/>
    <col min="4355" max="4355" width="27.42578125" style="338" customWidth="1"/>
    <col min="4356" max="4361" width="15.7109375" style="338" customWidth="1"/>
    <col min="4362" max="4362" width="11.42578125" style="338"/>
    <col min="4363" max="4363" width="11.7109375" style="338" bestFit="1" customWidth="1"/>
    <col min="4364" max="4608" width="11.42578125" style="338"/>
    <col min="4609" max="4609" width="3.7109375" style="338" customWidth="1"/>
    <col min="4610" max="4610" width="30.7109375" style="338" customWidth="1"/>
    <col min="4611" max="4611" width="27.42578125" style="338" customWidth="1"/>
    <col min="4612" max="4617" width="15.7109375" style="338" customWidth="1"/>
    <col min="4618" max="4618" width="11.42578125" style="338"/>
    <col min="4619" max="4619" width="11.7109375" style="338" bestFit="1" customWidth="1"/>
    <col min="4620" max="4864" width="11.42578125" style="338"/>
    <col min="4865" max="4865" width="3.7109375" style="338" customWidth="1"/>
    <col min="4866" max="4866" width="30.7109375" style="338" customWidth="1"/>
    <col min="4867" max="4867" width="27.42578125" style="338" customWidth="1"/>
    <col min="4868" max="4873" width="15.7109375" style="338" customWidth="1"/>
    <col min="4874" max="4874" width="11.42578125" style="338"/>
    <col min="4875" max="4875" width="11.7109375" style="338" bestFit="1" customWidth="1"/>
    <col min="4876" max="5120" width="11.42578125" style="338"/>
    <col min="5121" max="5121" width="3.7109375" style="338" customWidth="1"/>
    <col min="5122" max="5122" width="30.7109375" style="338" customWidth="1"/>
    <col min="5123" max="5123" width="27.42578125" style="338" customWidth="1"/>
    <col min="5124" max="5129" width="15.7109375" style="338" customWidth="1"/>
    <col min="5130" max="5130" width="11.42578125" style="338"/>
    <col min="5131" max="5131" width="11.7109375" style="338" bestFit="1" customWidth="1"/>
    <col min="5132" max="5376" width="11.42578125" style="338"/>
    <col min="5377" max="5377" width="3.7109375" style="338" customWidth="1"/>
    <col min="5378" max="5378" width="30.7109375" style="338" customWidth="1"/>
    <col min="5379" max="5379" width="27.42578125" style="338" customWidth="1"/>
    <col min="5380" max="5385" width="15.7109375" style="338" customWidth="1"/>
    <col min="5386" max="5386" width="11.42578125" style="338"/>
    <col min="5387" max="5387" width="11.7109375" style="338" bestFit="1" customWidth="1"/>
    <col min="5388" max="5632" width="11.42578125" style="338"/>
    <col min="5633" max="5633" width="3.7109375" style="338" customWidth="1"/>
    <col min="5634" max="5634" width="30.7109375" style="338" customWidth="1"/>
    <col min="5635" max="5635" width="27.42578125" style="338" customWidth="1"/>
    <col min="5636" max="5641" width="15.7109375" style="338" customWidth="1"/>
    <col min="5642" max="5642" width="11.42578125" style="338"/>
    <col min="5643" max="5643" width="11.7109375" style="338" bestFit="1" customWidth="1"/>
    <col min="5644" max="5888" width="11.42578125" style="338"/>
    <col min="5889" max="5889" width="3.7109375" style="338" customWidth="1"/>
    <col min="5890" max="5890" width="30.7109375" style="338" customWidth="1"/>
    <col min="5891" max="5891" width="27.42578125" style="338" customWidth="1"/>
    <col min="5892" max="5897" width="15.7109375" style="338" customWidth="1"/>
    <col min="5898" max="5898" width="11.42578125" style="338"/>
    <col min="5899" max="5899" width="11.7109375" style="338" bestFit="1" customWidth="1"/>
    <col min="5900" max="6144" width="11.42578125" style="338"/>
    <col min="6145" max="6145" width="3.7109375" style="338" customWidth="1"/>
    <col min="6146" max="6146" width="30.7109375" style="338" customWidth="1"/>
    <col min="6147" max="6147" width="27.42578125" style="338" customWidth="1"/>
    <col min="6148" max="6153" width="15.7109375" style="338" customWidth="1"/>
    <col min="6154" max="6154" width="11.42578125" style="338"/>
    <col min="6155" max="6155" width="11.7109375" style="338" bestFit="1" customWidth="1"/>
    <col min="6156" max="6400" width="11.42578125" style="338"/>
    <col min="6401" max="6401" width="3.7109375" style="338" customWidth="1"/>
    <col min="6402" max="6402" width="30.7109375" style="338" customWidth="1"/>
    <col min="6403" max="6403" width="27.42578125" style="338" customWidth="1"/>
    <col min="6404" max="6409" width="15.7109375" style="338" customWidth="1"/>
    <col min="6410" max="6410" width="11.42578125" style="338"/>
    <col min="6411" max="6411" width="11.7109375" style="338" bestFit="1" customWidth="1"/>
    <col min="6412" max="6656" width="11.42578125" style="338"/>
    <col min="6657" max="6657" width="3.7109375" style="338" customWidth="1"/>
    <col min="6658" max="6658" width="30.7109375" style="338" customWidth="1"/>
    <col min="6659" max="6659" width="27.42578125" style="338" customWidth="1"/>
    <col min="6660" max="6665" width="15.7109375" style="338" customWidth="1"/>
    <col min="6666" max="6666" width="11.42578125" style="338"/>
    <col min="6667" max="6667" width="11.7109375" style="338" bestFit="1" customWidth="1"/>
    <col min="6668" max="6912" width="11.42578125" style="338"/>
    <col min="6913" max="6913" width="3.7109375" style="338" customWidth="1"/>
    <col min="6914" max="6914" width="30.7109375" style="338" customWidth="1"/>
    <col min="6915" max="6915" width="27.42578125" style="338" customWidth="1"/>
    <col min="6916" max="6921" width="15.7109375" style="338" customWidth="1"/>
    <col min="6922" max="6922" width="11.42578125" style="338"/>
    <col min="6923" max="6923" width="11.7109375" style="338" bestFit="1" customWidth="1"/>
    <col min="6924" max="7168" width="11.42578125" style="338"/>
    <col min="7169" max="7169" width="3.7109375" style="338" customWidth="1"/>
    <col min="7170" max="7170" width="30.7109375" style="338" customWidth="1"/>
    <col min="7171" max="7171" width="27.42578125" style="338" customWidth="1"/>
    <col min="7172" max="7177" width="15.7109375" style="338" customWidth="1"/>
    <col min="7178" max="7178" width="11.42578125" style="338"/>
    <col min="7179" max="7179" width="11.7109375" style="338" bestFit="1" customWidth="1"/>
    <col min="7180" max="7424" width="11.42578125" style="338"/>
    <col min="7425" max="7425" width="3.7109375" style="338" customWidth="1"/>
    <col min="7426" max="7426" width="30.7109375" style="338" customWidth="1"/>
    <col min="7427" max="7427" width="27.42578125" style="338" customWidth="1"/>
    <col min="7428" max="7433" width="15.7109375" style="338" customWidth="1"/>
    <col min="7434" max="7434" width="11.42578125" style="338"/>
    <col min="7435" max="7435" width="11.7109375" style="338" bestFit="1" customWidth="1"/>
    <col min="7436" max="7680" width="11.42578125" style="338"/>
    <col min="7681" max="7681" width="3.7109375" style="338" customWidth="1"/>
    <col min="7682" max="7682" width="30.7109375" style="338" customWidth="1"/>
    <col min="7683" max="7683" width="27.42578125" style="338" customWidth="1"/>
    <col min="7684" max="7689" width="15.7109375" style="338" customWidth="1"/>
    <col min="7690" max="7690" width="11.42578125" style="338"/>
    <col min="7691" max="7691" width="11.7109375" style="338" bestFit="1" customWidth="1"/>
    <col min="7692" max="7936" width="11.42578125" style="338"/>
    <col min="7937" max="7937" width="3.7109375" style="338" customWidth="1"/>
    <col min="7938" max="7938" width="30.7109375" style="338" customWidth="1"/>
    <col min="7939" max="7939" width="27.42578125" style="338" customWidth="1"/>
    <col min="7940" max="7945" width="15.7109375" style="338" customWidth="1"/>
    <col min="7946" max="7946" width="11.42578125" style="338"/>
    <col min="7947" max="7947" width="11.7109375" style="338" bestFit="1" customWidth="1"/>
    <col min="7948" max="8192" width="11.42578125" style="338"/>
    <col min="8193" max="8193" width="3.7109375" style="338" customWidth="1"/>
    <col min="8194" max="8194" width="30.7109375" style="338" customWidth="1"/>
    <col min="8195" max="8195" width="27.42578125" style="338" customWidth="1"/>
    <col min="8196" max="8201" width="15.7109375" style="338" customWidth="1"/>
    <col min="8202" max="8202" width="11.42578125" style="338"/>
    <col min="8203" max="8203" width="11.7109375" style="338" bestFit="1" customWidth="1"/>
    <col min="8204" max="8448" width="11.42578125" style="338"/>
    <col min="8449" max="8449" width="3.7109375" style="338" customWidth="1"/>
    <col min="8450" max="8450" width="30.7109375" style="338" customWidth="1"/>
    <col min="8451" max="8451" width="27.42578125" style="338" customWidth="1"/>
    <col min="8452" max="8457" width="15.7109375" style="338" customWidth="1"/>
    <col min="8458" max="8458" width="11.42578125" style="338"/>
    <col min="8459" max="8459" width="11.7109375" style="338" bestFit="1" customWidth="1"/>
    <col min="8460" max="8704" width="11.42578125" style="338"/>
    <col min="8705" max="8705" width="3.7109375" style="338" customWidth="1"/>
    <col min="8706" max="8706" width="30.7109375" style="338" customWidth="1"/>
    <col min="8707" max="8707" width="27.42578125" style="338" customWidth="1"/>
    <col min="8708" max="8713" width="15.7109375" style="338" customWidth="1"/>
    <col min="8714" max="8714" width="11.42578125" style="338"/>
    <col min="8715" max="8715" width="11.7109375" style="338" bestFit="1" customWidth="1"/>
    <col min="8716" max="8960" width="11.42578125" style="338"/>
    <col min="8961" max="8961" width="3.7109375" style="338" customWidth="1"/>
    <col min="8962" max="8962" width="30.7109375" style="338" customWidth="1"/>
    <col min="8963" max="8963" width="27.42578125" style="338" customWidth="1"/>
    <col min="8964" max="8969" width="15.7109375" style="338" customWidth="1"/>
    <col min="8970" max="8970" width="11.42578125" style="338"/>
    <col min="8971" max="8971" width="11.7109375" style="338" bestFit="1" customWidth="1"/>
    <col min="8972" max="9216" width="11.42578125" style="338"/>
    <col min="9217" max="9217" width="3.7109375" style="338" customWidth="1"/>
    <col min="9218" max="9218" width="30.7109375" style="338" customWidth="1"/>
    <col min="9219" max="9219" width="27.42578125" style="338" customWidth="1"/>
    <col min="9220" max="9225" width="15.7109375" style="338" customWidth="1"/>
    <col min="9226" max="9226" width="11.42578125" style="338"/>
    <col min="9227" max="9227" width="11.7109375" style="338" bestFit="1" customWidth="1"/>
    <col min="9228" max="9472" width="11.42578125" style="338"/>
    <col min="9473" max="9473" width="3.7109375" style="338" customWidth="1"/>
    <col min="9474" max="9474" width="30.7109375" style="338" customWidth="1"/>
    <col min="9475" max="9475" width="27.42578125" style="338" customWidth="1"/>
    <col min="9476" max="9481" width="15.7109375" style="338" customWidth="1"/>
    <col min="9482" max="9482" width="11.42578125" style="338"/>
    <col min="9483" max="9483" width="11.7109375" style="338" bestFit="1" customWidth="1"/>
    <col min="9484" max="9728" width="11.42578125" style="338"/>
    <col min="9729" max="9729" width="3.7109375" style="338" customWidth="1"/>
    <col min="9730" max="9730" width="30.7109375" style="338" customWidth="1"/>
    <col min="9731" max="9731" width="27.42578125" style="338" customWidth="1"/>
    <col min="9732" max="9737" width="15.7109375" style="338" customWidth="1"/>
    <col min="9738" max="9738" width="11.42578125" style="338"/>
    <col min="9739" max="9739" width="11.7109375" style="338" bestFit="1" customWidth="1"/>
    <col min="9740" max="9984" width="11.42578125" style="338"/>
    <col min="9985" max="9985" width="3.7109375" style="338" customWidth="1"/>
    <col min="9986" max="9986" width="30.7109375" style="338" customWidth="1"/>
    <col min="9987" max="9987" width="27.42578125" style="338" customWidth="1"/>
    <col min="9988" max="9993" width="15.7109375" style="338" customWidth="1"/>
    <col min="9994" max="9994" width="11.42578125" style="338"/>
    <col min="9995" max="9995" width="11.7109375" style="338" bestFit="1" customWidth="1"/>
    <col min="9996" max="10240" width="11.42578125" style="338"/>
    <col min="10241" max="10241" width="3.7109375" style="338" customWidth="1"/>
    <col min="10242" max="10242" width="30.7109375" style="338" customWidth="1"/>
    <col min="10243" max="10243" width="27.42578125" style="338" customWidth="1"/>
    <col min="10244" max="10249" width="15.7109375" style="338" customWidth="1"/>
    <col min="10250" max="10250" width="11.42578125" style="338"/>
    <col min="10251" max="10251" width="11.7109375" style="338" bestFit="1" customWidth="1"/>
    <col min="10252" max="10496" width="11.42578125" style="338"/>
    <col min="10497" max="10497" width="3.7109375" style="338" customWidth="1"/>
    <col min="10498" max="10498" width="30.7109375" style="338" customWidth="1"/>
    <col min="10499" max="10499" width="27.42578125" style="338" customWidth="1"/>
    <col min="10500" max="10505" width="15.7109375" style="338" customWidth="1"/>
    <col min="10506" max="10506" width="11.42578125" style="338"/>
    <col min="10507" max="10507" width="11.7109375" style="338" bestFit="1" customWidth="1"/>
    <col min="10508" max="10752" width="11.42578125" style="338"/>
    <col min="10753" max="10753" width="3.7109375" style="338" customWidth="1"/>
    <col min="10754" max="10754" width="30.7109375" style="338" customWidth="1"/>
    <col min="10755" max="10755" width="27.42578125" style="338" customWidth="1"/>
    <col min="10756" max="10761" width="15.7109375" style="338" customWidth="1"/>
    <col min="10762" max="10762" width="11.42578125" style="338"/>
    <col min="10763" max="10763" width="11.7109375" style="338" bestFit="1" customWidth="1"/>
    <col min="10764" max="11008" width="11.42578125" style="338"/>
    <col min="11009" max="11009" width="3.7109375" style="338" customWidth="1"/>
    <col min="11010" max="11010" width="30.7109375" style="338" customWidth="1"/>
    <col min="11011" max="11011" width="27.42578125" style="338" customWidth="1"/>
    <col min="11012" max="11017" width="15.7109375" style="338" customWidth="1"/>
    <col min="11018" max="11018" width="11.42578125" style="338"/>
    <col min="11019" max="11019" width="11.7109375" style="338" bestFit="1" customWidth="1"/>
    <col min="11020" max="11264" width="11.42578125" style="338"/>
    <col min="11265" max="11265" width="3.7109375" style="338" customWidth="1"/>
    <col min="11266" max="11266" width="30.7109375" style="338" customWidth="1"/>
    <col min="11267" max="11267" width="27.42578125" style="338" customWidth="1"/>
    <col min="11268" max="11273" width="15.7109375" style="338" customWidth="1"/>
    <col min="11274" max="11274" width="11.42578125" style="338"/>
    <col min="11275" max="11275" width="11.7109375" style="338" bestFit="1" customWidth="1"/>
    <col min="11276" max="11520" width="11.42578125" style="338"/>
    <col min="11521" max="11521" width="3.7109375" style="338" customWidth="1"/>
    <col min="11522" max="11522" width="30.7109375" style="338" customWidth="1"/>
    <col min="11523" max="11523" width="27.42578125" style="338" customWidth="1"/>
    <col min="11524" max="11529" width="15.7109375" style="338" customWidth="1"/>
    <col min="11530" max="11530" width="11.42578125" style="338"/>
    <col min="11531" max="11531" width="11.7109375" style="338" bestFit="1" customWidth="1"/>
    <col min="11532" max="11776" width="11.42578125" style="338"/>
    <col min="11777" max="11777" width="3.7109375" style="338" customWidth="1"/>
    <col min="11778" max="11778" width="30.7109375" style="338" customWidth="1"/>
    <col min="11779" max="11779" width="27.42578125" style="338" customWidth="1"/>
    <col min="11780" max="11785" width="15.7109375" style="338" customWidth="1"/>
    <col min="11786" max="11786" width="11.42578125" style="338"/>
    <col min="11787" max="11787" width="11.7109375" style="338" bestFit="1" customWidth="1"/>
    <col min="11788" max="12032" width="11.42578125" style="338"/>
    <col min="12033" max="12033" width="3.7109375" style="338" customWidth="1"/>
    <col min="12034" max="12034" width="30.7109375" style="338" customWidth="1"/>
    <col min="12035" max="12035" width="27.42578125" style="338" customWidth="1"/>
    <col min="12036" max="12041" width="15.7109375" style="338" customWidth="1"/>
    <col min="12042" max="12042" width="11.42578125" style="338"/>
    <col min="12043" max="12043" width="11.7109375" style="338" bestFit="1" customWidth="1"/>
    <col min="12044" max="12288" width="11.42578125" style="338"/>
    <col min="12289" max="12289" width="3.7109375" style="338" customWidth="1"/>
    <col min="12290" max="12290" width="30.7109375" style="338" customWidth="1"/>
    <col min="12291" max="12291" width="27.42578125" style="338" customWidth="1"/>
    <col min="12292" max="12297" width="15.7109375" style="338" customWidth="1"/>
    <col min="12298" max="12298" width="11.42578125" style="338"/>
    <col min="12299" max="12299" width="11.7109375" style="338" bestFit="1" customWidth="1"/>
    <col min="12300" max="12544" width="11.42578125" style="338"/>
    <col min="12545" max="12545" width="3.7109375" style="338" customWidth="1"/>
    <col min="12546" max="12546" width="30.7109375" style="338" customWidth="1"/>
    <col min="12547" max="12547" width="27.42578125" style="338" customWidth="1"/>
    <col min="12548" max="12553" width="15.7109375" style="338" customWidth="1"/>
    <col min="12554" max="12554" width="11.42578125" style="338"/>
    <col min="12555" max="12555" width="11.7109375" style="338" bestFit="1" customWidth="1"/>
    <col min="12556" max="12800" width="11.42578125" style="338"/>
    <col min="12801" max="12801" width="3.7109375" style="338" customWidth="1"/>
    <col min="12802" max="12802" width="30.7109375" style="338" customWidth="1"/>
    <col min="12803" max="12803" width="27.42578125" style="338" customWidth="1"/>
    <col min="12804" max="12809" width="15.7109375" style="338" customWidth="1"/>
    <col min="12810" max="12810" width="11.42578125" style="338"/>
    <col min="12811" max="12811" width="11.7109375" style="338" bestFit="1" customWidth="1"/>
    <col min="12812" max="13056" width="11.42578125" style="338"/>
    <col min="13057" max="13057" width="3.7109375" style="338" customWidth="1"/>
    <col min="13058" max="13058" width="30.7109375" style="338" customWidth="1"/>
    <col min="13059" max="13059" width="27.42578125" style="338" customWidth="1"/>
    <col min="13060" max="13065" width="15.7109375" style="338" customWidth="1"/>
    <col min="13066" max="13066" width="11.42578125" style="338"/>
    <col min="13067" max="13067" width="11.7109375" style="338" bestFit="1" customWidth="1"/>
    <col min="13068" max="13312" width="11.42578125" style="338"/>
    <col min="13313" max="13313" width="3.7109375" style="338" customWidth="1"/>
    <col min="13314" max="13314" width="30.7109375" style="338" customWidth="1"/>
    <col min="13315" max="13315" width="27.42578125" style="338" customWidth="1"/>
    <col min="13316" max="13321" width="15.7109375" style="338" customWidth="1"/>
    <col min="13322" max="13322" width="11.42578125" style="338"/>
    <col min="13323" max="13323" width="11.7109375" style="338" bestFit="1" customWidth="1"/>
    <col min="13324" max="13568" width="11.42578125" style="338"/>
    <col min="13569" max="13569" width="3.7109375" style="338" customWidth="1"/>
    <col min="13570" max="13570" width="30.7109375" style="338" customWidth="1"/>
    <col min="13571" max="13571" width="27.42578125" style="338" customWidth="1"/>
    <col min="13572" max="13577" width="15.7109375" style="338" customWidth="1"/>
    <col min="13578" max="13578" width="11.42578125" style="338"/>
    <col min="13579" max="13579" width="11.7109375" style="338" bestFit="1" customWidth="1"/>
    <col min="13580" max="13824" width="11.42578125" style="338"/>
    <col min="13825" max="13825" width="3.7109375" style="338" customWidth="1"/>
    <col min="13826" max="13826" width="30.7109375" style="338" customWidth="1"/>
    <col min="13827" max="13827" width="27.42578125" style="338" customWidth="1"/>
    <col min="13828" max="13833" width="15.7109375" style="338" customWidth="1"/>
    <col min="13834" max="13834" width="11.42578125" style="338"/>
    <col min="13835" max="13835" width="11.7109375" style="338" bestFit="1" customWidth="1"/>
    <col min="13836" max="14080" width="11.42578125" style="338"/>
    <col min="14081" max="14081" width="3.7109375" style="338" customWidth="1"/>
    <col min="14082" max="14082" width="30.7109375" style="338" customWidth="1"/>
    <col min="14083" max="14083" width="27.42578125" style="338" customWidth="1"/>
    <col min="14084" max="14089" width="15.7109375" style="338" customWidth="1"/>
    <col min="14090" max="14090" width="11.42578125" style="338"/>
    <col min="14091" max="14091" width="11.7109375" style="338" bestFit="1" customWidth="1"/>
    <col min="14092" max="14336" width="11.42578125" style="338"/>
    <col min="14337" max="14337" width="3.7109375" style="338" customWidth="1"/>
    <col min="14338" max="14338" width="30.7109375" style="338" customWidth="1"/>
    <col min="14339" max="14339" width="27.42578125" style="338" customWidth="1"/>
    <col min="14340" max="14345" width="15.7109375" style="338" customWidth="1"/>
    <col min="14346" max="14346" width="11.42578125" style="338"/>
    <col min="14347" max="14347" width="11.7109375" style="338" bestFit="1" customWidth="1"/>
    <col min="14348" max="14592" width="11.42578125" style="338"/>
    <col min="14593" max="14593" width="3.7109375" style="338" customWidth="1"/>
    <col min="14594" max="14594" width="30.7109375" style="338" customWidth="1"/>
    <col min="14595" max="14595" width="27.42578125" style="338" customWidth="1"/>
    <col min="14596" max="14601" width="15.7109375" style="338" customWidth="1"/>
    <col min="14602" max="14602" width="11.42578125" style="338"/>
    <col min="14603" max="14603" width="11.7109375" style="338" bestFit="1" customWidth="1"/>
    <col min="14604" max="14848" width="11.42578125" style="338"/>
    <col min="14849" max="14849" width="3.7109375" style="338" customWidth="1"/>
    <col min="14850" max="14850" width="30.7109375" style="338" customWidth="1"/>
    <col min="14851" max="14851" width="27.42578125" style="338" customWidth="1"/>
    <col min="14852" max="14857" width="15.7109375" style="338" customWidth="1"/>
    <col min="14858" max="14858" width="11.42578125" style="338"/>
    <col min="14859" max="14859" width="11.7109375" style="338" bestFit="1" customWidth="1"/>
    <col min="14860" max="15104" width="11.42578125" style="338"/>
    <col min="15105" max="15105" width="3.7109375" style="338" customWidth="1"/>
    <col min="15106" max="15106" width="30.7109375" style="338" customWidth="1"/>
    <col min="15107" max="15107" width="27.42578125" style="338" customWidth="1"/>
    <col min="15108" max="15113" width="15.7109375" style="338" customWidth="1"/>
    <col min="15114" max="15114" width="11.42578125" style="338"/>
    <col min="15115" max="15115" width="11.7109375" style="338" bestFit="1" customWidth="1"/>
    <col min="15116" max="15360" width="11.42578125" style="338"/>
    <col min="15361" max="15361" width="3.7109375" style="338" customWidth="1"/>
    <col min="15362" max="15362" width="30.7109375" style="338" customWidth="1"/>
    <col min="15363" max="15363" width="27.42578125" style="338" customWidth="1"/>
    <col min="15364" max="15369" width="15.7109375" style="338" customWidth="1"/>
    <col min="15370" max="15370" width="11.42578125" style="338"/>
    <col min="15371" max="15371" width="11.7109375" style="338" bestFit="1" customWidth="1"/>
    <col min="15372" max="15616" width="11.42578125" style="338"/>
    <col min="15617" max="15617" width="3.7109375" style="338" customWidth="1"/>
    <col min="15618" max="15618" width="30.7109375" style="338" customWidth="1"/>
    <col min="15619" max="15619" width="27.42578125" style="338" customWidth="1"/>
    <col min="15620" max="15625" width="15.7109375" style="338" customWidth="1"/>
    <col min="15626" max="15626" width="11.42578125" style="338"/>
    <col min="15627" max="15627" width="11.7109375" style="338" bestFit="1" customWidth="1"/>
    <col min="15628" max="15872" width="11.42578125" style="338"/>
    <col min="15873" max="15873" width="3.7109375" style="338" customWidth="1"/>
    <col min="15874" max="15874" width="30.7109375" style="338" customWidth="1"/>
    <col min="15875" max="15875" width="27.42578125" style="338" customWidth="1"/>
    <col min="15876" max="15881" width="15.7109375" style="338" customWidth="1"/>
    <col min="15882" max="15882" width="11.42578125" style="338"/>
    <col min="15883" max="15883" width="11.7109375" style="338" bestFit="1" customWidth="1"/>
    <col min="15884" max="16128" width="11.42578125" style="338"/>
    <col min="16129" max="16129" width="3.7109375" style="338" customWidth="1"/>
    <col min="16130" max="16130" width="30.7109375" style="338" customWidth="1"/>
    <col min="16131" max="16131" width="27.42578125" style="338" customWidth="1"/>
    <col min="16132" max="16137" width="15.7109375" style="338" customWidth="1"/>
    <col min="16138" max="16138" width="11.42578125" style="338"/>
    <col min="16139" max="16139" width="11.7109375" style="338" bestFit="1" customWidth="1"/>
    <col min="16140" max="16384" width="11.42578125" style="338"/>
  </cols>
  <sheetData>
    <row r="1" spans="1:11" ht="18" customHeight="1">
      <c r="A1" s="337" t="s">
        <v>141</v>
      </c>
      <c r="B1" s="337"/>
      <c r="C1" s="337"/>
      <c r="D1" s="337"/>
      <c r="E1" s="337"/>
      <c r="F1" s="337"/>
      <c r="G1" s="337"/>
      <c r="H1" s="337"/>
      <c r="I1" s="337"/>
    </row>
    <row r="2" spans="1:11" ht="18" customHeight="1">
      <c r="A2" s="337" t="s">
        <v>143</v>
      </c>
      <c r="B2" s="337"/>
      <c r="C2" s="337"/>
      <c r="D2" s="337"/>
      <c r="E2" s="337"/>
      <c r="F2" s="337"/>
      <c r="G2" s="337"/>
      <c r="H2" s="337"/>
      <c r="I2" s="337"/>
    </row>
    <row r="3" spans="1:11" ht="18" customHeight="1">
      <c r="A3" s="337" t="s">
        <v>254</v>
      </c>
      <c r="B3" s="337"/>
      <c r="C3" s="337"/>
      <c r="D3" s="337"/>
      <c r="E3" s="337"/>
      <c r="F3" s="337"/>
      <c r="G3" s="337"/>
      <c r="H3" s="337"/>
      <c r="I3" s="337"/>
    </row>
    <row r="4" spans="1:11" ht="18" customHeight="1">
      <c r="A4" s="339" t="s">
        <v>173</v>
      </c>
      <c r="B4" s="339"/>
      <c r="C4" s="339"/>
      <c r="D4" s="339"/>
      <c r="E4" s="339"/>
      <c r="F4" s="339"/>
      <c r="G4" s="339"/>
      <c r="H4" s="339"/>
      <c r="I4" s="339"/>
    </row>
    <row r="5" spans="1:11" s="334" customFormat="1" ht="9.9499999999999993" customHeight="1">
      <c r="A5" s="340"/>
      <c r="B5" s="340"/>
      <c r="C5" s="340"/>
      <c r="D5" s="341"/>
      <c r="E5" s="342"/>
      <c r="F5" s="342"/>
      <c r="G5" s="342"/>
      <c r="H5" s="342"/>
      <c r="I5" s="342"/>
    </row>
    <row r="6" spans="1:11" ht="12" customHeight="1">
      <c r="A6" s="343" t="s">
        <v>209</v>
      </c>
      <c r="B6" s="343"/>
      <c r="C6" s="343"/>
      <c r="D6" s="343" t="s">
        <v>255</v>
      </c>
      <c r="E6" s="343"/>
      <c r="F6" s="343"/>
      <c r="G6" s="343"/>
      <c r="H6" s="343"/>
      <c r="I6" s="344" t="s">
        <v>256</v>
      </c>
    </row>
    <row r="7" spans="1:11" ht="27">
      <c r="A7" s="345"/>
      <c r="B7" s="345"/>
      <c r="C7" s="345"/>
      <c r="D7" s="346" t="s">
        <v>257</v>
      </c>
      <c r="E7" s="347" t="s">
        <v>258</v>
      </c>
      <c r="F7" s="346" t="s">
        <v>259</v>
      </c>
      <c r="G7" s="346" t="s">
        <v>211</v>
      </c>
      <c r="H7" s="346" t="s">
        <v>260</v>
      </c>
      <c r="I7" s="348"/>
    </row>
    <row r="8" spans="1:11" ht="12" customHeight="1">
      <c r="A8" s="345"/>
      <c r="B8" s="345"/>
      <c r="C8" s="345"/>
      <c r="D8" s="346" t="s">
        <v>261</v>
      </c>
      <c r="E8" s="346" t="s">
        <v>262</v>
      </c>
      <c r="F8" s="346" t="s">
        <v>263</v>
      </c>
      <c r="G8" s="346" t="s">
        <v>264</v>
      </c>
      <c r="H8" s="346" t="s">
        <v>265</v>
      </c>
      <c r="I8" s="346" t="s">
        <v>266</v>
      </c>
    </row>
    <row r="9" spans="1:11" ht="15" customHeight="1">
      <c r="A9" s="349" t="s">
        <v>267</v>
      </c>
      <c r="B9" s="350"/>
      <c r="C9" s="351"/>
      <c r="D9" s="352"/>
      <c r="E9" s="353"/>
      <c r="F9" s="353"/>
      <c r="G9" s="353"/>
      <c r="H9" s="353"/>
      <c r="I9" s="353"/>
      <c r="K9" s="354"/>
    </row>
    <row r="10" spans="1:11" ht="15" customHeight="1">
      <c r="A10" s="355" t="s">
        <v>268</v>
      </c>
      <c r="B10" s="356"/>
      <c r="C10" s="357"/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0</v>
      </c>
      <c r="K10" s="354"/>
    </row>
    <row r="11" spans="1:11" ht="15" customHeight="1">
      <c r="A11" s="355" t="s">
        <v>269</v>
      </c>
      <c r="B11" s="356"/>
      <c r="C11" s="357"/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K11" s="354"/>
    </row>
    <row r="12" spans="1:11" ht="15" customHeight="1">
      <c r="A12" s="355" t="s">
        <v>270</v>
      </c>
      <c r="B12" s="356"/>
      <c r="C12" s="357"/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K12" s="354"/>
    </row>
    <row r="13" spans="1:11" ht="15" customHeight="1">
      <c r="A13" s="355" t="s">
        <v>271</v>
      </c>
      <c r="B13" s="356"/>
      <c r="C13" s="357"/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K13" s="354"/>
    </row>
    <row r="14" spans="1:11" ht="15" customHeight="1">
      <c r="A14" s="355" t="s">
        <v>272</v>
      </c>
      <c r="B14" s="356"/>
      <c r="C14" s="357"/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/>
      <c r="K14" s="354"/>
    </row>
    <row r="15" spans="1:11" ht="15" customHeight="1">
      <c r="A15" s="355" t="s">
        <v>273</v>
      </c>
      <c r="B15" s="356"/>
      <c r="C15" s="357"/>
      <c r="D15" s="358">
        <v>0</v>
      </c>
      <c r="E15" s="358">
        <v>48735</v>
      </c>
      <c r="F15" s="358">
        <v>48735</v>
      </c>
      <c r="G15" s="358">
        <v>48735</v>
      </c>
      <c r="H15" s="358">
        <v>48735</v>
      </c>
      <c r="I15" s="358">
        <f>H15-D15</f>
        <v>48735</v>
      </c>
      <c r="K15" s="354"/>
    </row>
    <row r="16" spans="1:11" ht="15" customHeight="1">
      <c r="A16" s="355" t="s">
        <v>274</v>
      </c>
      <c r="B16" s="356"/>
      <c r="C16" s="357"/>
      <c r="D16" s="358">
        <v>4198610</v>
      </c>
      <c r="E16" s="359">
        <v>-1821797</v>
      </c>
      <c r="F16" s="358">
        <v>2376813</v>
      </c>
      <c r="G16" s="358">
        <v>2376813</v>
      </c>
      <c r="H16" s="358">
        <v>2376813</v>
      </c>
      <c r="I16" s="359">
        <f>H16-D16</f>
        <v>-1821797</v>
      </c>
      <c r="K16" s="354"/>
    </row>
    <row r="17" spans="1:11" ht="15" customHeight="1">
      <c r="A17" s="355" t="s">
        <v>275</v>
      </c>
      <c r="B17" s="356"/>
      <c r="C17" s="357"/>
      <c r="D17" s="358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K17" s="354"/>
    </row>
    <row r="18" spans="1:11" ht="15" customHeight="1">
      <c r="A18" s="360"/>
      <c r="B18" s="361" t="s">
        <v>276</v>
      </c>
      <c r="C18" s="362"/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63">
        <v>0</v>
      </c>
      <c r="K18" s="354"/>
    </row>
    <row r="19" spans="1:11" ht="15" customHeight="1">
      <c r="A19" s="360"/>
      <c r="B19" s="361" t="s">
        <v>277</v>
      </c>
      <c r="C19" s="362"/>
      <c r="D19" s="363">
        <v>0</v>
      </c>
      <c r="E19" s="363">
        <v>0</v>
      </c>
      <c r="F19" s="363">
        <v>0</v>
      </c>
      <c r="G19" s="363">
        <v>0</v>
      </c>
      <c r="H19" s="363">
        <v>0</v>
      </c>
      <c r="I19" s="363">
        <v>0</v>
      </c>
      <c r="K19" s="354"/>
    </row>
    <row r="20" spans="1:11" ht="15" customHeight="1">
      <c r="A20" s="360"/>
      <c r="B20" s="361" t="s">
        <v>278</v>
      </c>
      <c r="C20" s="362"/>
      <c r="D20" s="363">
        <v>0</v>
      </c>
      <c r="E20" s="363">
        <v>0</v>
      </c>
      <c r="F20" s="363">
        <v>0</v>
      </c>
      <c r="G20" s="363">
        <v>0</v>
      </c>
      <c r="H20" s="363">
        <v>0</v>
      </c>
      <c r="I20" s="363">
        <v>0</v>
      </c>
      <c r="K20" s="354"/>
    </row>
    <row r="21" spans="1:11" ht="15" customHeight="1">
      <c r="A21" s="360"/>
      <c r="B21" s="361" t="s">
        <v>279</v>
      </c>
      <c r="C21" s="362"/>
      <c r="D21" s="363">
        <v>0</v>
      </c>
      <c r="E21" s="363">
        <v>0</v>
      </c>
      <c r="F21" s="363">
        <v>0</v>
      </c>
      <c r="G21" s="363">
        <v>0</v>
      </c>
      <c r="H21" s="363">
        <v>0</v>
      </c>
      <c r="I21" s="363">
        <v>0</v>
      </c>
      <c r="K21" s="354"/>
    </row>
    <row r="22" spans="1:11" ht="15" customHeight="1">
      <c r="A22" s="360"/>
      <c r="B22" s="361" t="s">
        <v>280</v>
      </c>
      <c r="C22" s="362"/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  <c r="K22" s="354"/>
    </row>
    <row r="23" spans="1:11" ht="15" customHeight="1">
      <c r="A23" s="360"/>
      <c r="B23" s="361" t="s">
        <v>281</v>
      </c>
      <c r="C23" s="362"/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K23" s="354"/>
    </row>
    <row r="24" spans="1:11" ht="15" customHeight="1">
      <c r="A24" s="360"/>
      <c r="B24" s="361" t="s">
        <v>282</v>
      </c>
      <c r="C24" s="362"/>
      <c r="D24" s="363">
        <v>0</v>
      </c>
      <c r="E24" s="363">
        <v>0</v>
      </c>
      <c r="F24" s="363">
        <v>0</v>
      </c>
      <c r="G24" s="363">
        <v>0</v>
      </c>
      <c r="H24" s="363">
        <v>0</v>
      </c>
      <c r="I24" s="363">
        <v>0</v>
      </c>
      <c r="K24" s="354"/>
    </row>
    <row r="25" spans="1:11" ht="15" customHeight="1">
      <c r="A25" s="360"/>
      <c r="B25" s="361" t="s">
        <v>283</v>
      </c>
      <c r="C25" s="362"/>
      <c r="D25" s="363">
        <v>0</v>
      </c>
      <c r="E25" s="363">
        <v>0</v>
      </c>
      <c r="F25" s="363">
        <v>0</v>
      </c>
      <c r="G25" s="363">
        <v>0</v>
      </c>
      <c r="H25" s="363">
        <v>0</v>
      </c>
      <c r="I25" s="363">
        <v>0</v>
      </c>
      <c r="K25" s="354"/>
    </row>
    <row r="26" spans="1:11" ht="15" customHeight="1">
      <c r="A26" s="360"/>
      <c r="B26" s="361" t="s">
        <v>284</v>
      </c>
      <c r="C26" s="362"/>
      <c r="D26" s="363">
        <v>0</v>
      </c>
      <c r="E26" s="363">
        <v>0</v>
      </c>
      <c r="F26" s="363">
        <v>0</v>
      </c>
      <c r="G26" s="363">
        <v>0</v>
      </c>
      <c r="H26" s="363">
        <v>0</v>
      </c>
      <c r="I26" s="363">
        <v>0</v>
      </c>
      <c r="K26" s="354"/>
    </row>
    <row r="27" spans="1:11" ht="15" customHeight="1">
      <c r="A27" s="360"/>
      <c r="B27" s="361" t="s">
        <v>285</v>
      </c>
      <c r="C27" s="362"/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K27" s="354"/>
    </row>
    <row r="28" spans="1:11" ht="15" customHeight="1">
      <c r="A28" s="360"/>
      <c r="B28" s="361" t="s">
        <v>286</v>
      </c>
      <c r="C28" s="362"/>
      <c r="D28" s="363">
        <v>0</v>
      </c>
      <c r="E28" s="363">
        <v>0</v>
      </c>
      <c r="F28" s="363">
        <v>0</v>
      </c>
      <c r="G28" s="363">
        <v>0</v>
      </c>
      <c r="H28" s="363">
        <v>0</v>
      </c>
      <c r="I28" s="363">
        <v>0</v>
      </c>
      <c r="K28" s="354"/>
    </row>
    <row r="29" spans="1:11" ht="15" customHeight="1">
      <c r="A29" s="355" t="s">
        <v>287</v>
      </c>
      <c r="B29" s="356"/>
      <c r="C29" s="357"/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K29" s="354"/>
    </row>
    <row r="30" spans="1:11" ht="15" customHeight="1">
      <c r="A30" s="364" t="s">
        <v>288</v>
      </c>
      <c r="B30" s="361"/>
      <c r="C30" s="362"/>
      <c r="D30" s="363">
        <v>0</v>
      </c>
      <c r="E30" s="363">
        <v>0</v>
      </c>
      <c r="F30" s="363">
        <v>0</v>
      </c>
      <c r="G30" s="363">
        <v>0</v>
      </c>
      <c r="H30" s="363">
        <v>0</v>
      </c>
      <c r="I30" s="363">
        <v>0</v>
      </c>
      <c r="K30" s="354"/>
    </row>
    <row r="31" spans="1:11" ht="15" customHeight="1">
      <c r="A31" s="364" t="s">
        <v>289</v>
      </c>
      <c r="B31" s="361"/>
      <c r="C31" s="362"/>
      <c r="D31" s="363">
        <v>0</v>
      </c>
      <c r="E31" s="363">
        <v>0</v>
      </c>
      <c r="F31" s="363">
        <v>0</v>
      </c>
      <c r="G31" s="363">
        <v>0</v>
      </c>
      <c r="H31" s="363">
        <v>0</v>
      </c>
      <c r="I31" s="363">
        <v>0</v>
      </c>
      <c r="K31" s="354"/>
    </row>
    <row r="32" spans="1:11" ht="15" customHeight="1">
      <c r="A32" s="364" t="s">
        <v>290</v>
      </c>
      <c r="B32" s="361"/>
      <c r="C32" s="362"/>
      <c r="D32" s="363">
        <v>0</v>
      </c>
      <c r="E32" s="363">
        <v>0</v>
      </c>
      <c r="F32" s="363">
        <v>0</v>
      </c>
      <c r="G32" s="363">
        <v>0</v>
      </c>
      <c r="H32" s="363">
        <v>0</v>
      </c>
      <c r="I32" s="363">
        <v>0</v>
      </c>
      <c r="K32" s="354"/>
    </row>
    <row r="33" spans="1:11" ht="15" customHeight="1">
      <c r="A33" s="364" t="s">
        <v>291</v>
      </c>
      <c r="B33" s="361"/>
      <c r="C33" s="362"/>
      <c r="D33" s="363">
        <v>0</v>
      </c>
      <c r="E33" s="363">
        <v>0</v>
      </c>
      <c r="F33" s="363">
        <v>0</v>
      </c>
      <c r="G33" s="363">
        <v>0</v>
      </c>
      <c r="H33" s="363">
        <v>0</v>
      </c>
      <c r="I33" s="363">
        <v>0</v>
      </c>
      <c r="K33" s="354"/>
    </row>
    <row r="34" spans="1:11" ht="15" customHeight="1">
      <c r="A34" s="364" t="s">
        <v>292</v>
      </c>
      <c r="B34" s="361"/>
      <c r="C34" s="362"/>
      <c r="D34" s="363">
        <v>0</v>
      </c>
      <c r="E34" s="363">
        <v>0</v>
      </c>
      <c r="F34" s="363">
        <v>0</v>
      </c>
      <c r="G34" s="363">
        <v>0</v>
      </c>
      <c r="H34" s="363">
        <v>0</v>
      </c>
      <c r="I34" s="363">
        <v>0</v>
      </c>
      <c r="K34" s="354"/>
    </row>
    <row r="35" spans="1:11" ht="15" customHeight="1">
      <c r="A35" s="355" t="s">
        <v>293</v>
      </c>
      <c r="B35" s="356"/>
      <c r="C35" s="357"/>
      <c r="D35" s="358">
        <v>87346465</v>
      </c>
      <c r="E35" s="358">
        <v>6910220</v>
      </c>
      <c r="F35" s="358">
        <v>94256685</v>
      </c>
      <c r="G35" s="358">
        <v>94256685</v>
      </c>
      <c r="H35" s="358">
        <v>94185318</v>
      </c>
      <c r="I35" s="358">
        <v>6838853</v>
      </c>
      <c r="K35" s="354"/>
    </row>
    <row r="36" spans="1:11" ht="15" customHeight="1">
      <c r="A36" s="355" t="s">
        <v>294</v>
      </c>
      <c r="B36" s="356"/>
      <c r="C36" s="357"/>
      <c r="D36" s="358">
        <v>0</v>
      </c>
      <c r="E36" s="358">
        <v>0</v>
      </c>
      <c r="F36" s="358">
        <v>0</v>
      </c>
      <c r="G36" s="358">
        <v>0</v>
      </c>
      <c r="H36" s="358">
        <v>0</v>
      </c>
      <c r="I36" s="358">
        <v>0</v>
      </c>
      <c r="K36" s="354"/>
    </row>
    <row r="37" spans="1:11" ht="15" customHeight="1">
      <c r="A37" s="365"/>
      <c r="B37" s="361" t="s">
        <v>295</v>
      </c>
      <c r="C37" s="362"/>
      <c r="D37" s="363">
        <v>0</v>
      </c>
      <c r="E37" s="363">
        <v>0</v>
      </c>
      <c r="F37" s="363">
        <v>0</v>
      </c>
      <c r="G37" s="363">
        <v>0</v>
      </c>
      <c r="H37" s="363">
        <v>0</v>
      </c>
      <c r="I37" s="363">
        <v>0</v>
      </c>
      <c r="K37" s="354"/>
    </row>
    <row r="38" spans="1:11" ht="15" customHeight="1">
      <c r="A38" s="355" t="s">
        <v>296</v>
      </c>
      <c r="B38" s="356"/>
      <c r="C38" s="357"/>
      <c r="D38" s="358">
        <f>D39+D40</f>
        <v>0</v>
      </c>
      <c r="E38" s="358">
        <f>E39+E40</f>
        <v>0</v>
      </c>
      <c r="F38" s="358">
        <f>F39+F40</f>
        <v>0</v>
      </c>
      <c r="G38" s="358">
        <f>G39+G40</f>
        <v>725</v>
      </c>
      <c r="H38" s="358">
        <f>H39+H40</f>
        <v>725</v>
      </c>
      <c r="I38" s="358">
        <f>H38-D38</f>
        <v>725</v>
      </c>
      <c r="K38" s="354"/>
    </row>
    <row r="39" spans="1:11" ht="15" customHeight="1">
      <c r="A39" s="364" t="s">
        <v>297</v>
      </c>
      <c r="B39" s="361"/>
      <c r="C39" s="362"/>
      <c r="D39" s="363">
        <v>0</v>
      </c>
      <c r="E39" s="363">
        <v>0</v>
      </c>
      <c r="F39" s="363">
        <v>0</v>
      </c>
      <c r="G39" s="363">
        <v>0</v>
      </c>
      <c r="H39" s="363">
        <v>0</v>
      </c>
      <c r="I39" s="363">
        <v>0</v>
      </c>
      <c r="K39" s="354"/>
    </row>
    <row r="40" spans="1:11" ht="15" customHeight="1">
      <c r="A40" s="364" t="s">
        <v>298</v>
      </c>
      <c r="B40" s="361"/>
      <c r="C40" s="362"/>
      <c r="D40" s="363">
        <v>0</v>
      </c>
      <c r="E40" s="363">
        <v>0</v>
      </c>
      <c r="F40" s="363">
        <v>0</v>
      </c>
      <c r="G40" s="363">
        <v>725</v>
      </c>
      <c r="H40" s="363">
        <v>725</v>
      </c>
      <c r="I40" s="363">
        <f>H40-D40</f>
        <v>725</v>
      </c>
      <c r="K40" s="354"/>
    </row>
    <row r="41" spans="1:11" ht="15" customHeight="1">
      <c r="A41" s="365"/>
      <c r="B41" s="366"/>
      <c r="C41" s="367"/>
      <c r="D41" s="358"/>
      <c r="E41" s="358"/>
      <c r="F41" s="358"/>
      <c r="G41" s="358"/>
      <c r="H41" s="358"/>
      <c r="I41" s="358"/>
      <c r="K41" s="354"/>
    </row>
    <row r="42" spans="1:11" ht="15" customHeight="1">
      <c r="A42" s="368" t="s">
        <v>299</v>
      </c>
      <c r="B42" s="369"/>
      <c r="C42" s="370"/>
      <c r="D42" s="371">
        <f t="shared" ref="D42:I42" si="0">D38+D36+D35+D29+D17+D16+D15+D14+D13+D12+D11+D10</f>
        <v>91545075</v>
      </c>
      <c r="E42" s="371">
        <f t="shared" si="0"/>
        <v>5137158</v>
      </c>
      <c r="F42" s="371">
        <f t="shared" si="0"/>
        <v>96682233</v>
      </c>
      <c r="G42" s="371">
        <f t="shared" si="0"/>
        <v>96682958</v>
      </c>
      <c r="H42" s="371">
        <f t="shared" si="0"/>
        <v>96611591</v>
      </c>
      <c r="I42" s="371">
        <f t="shared" si="0"/>
        <v>5066516</v>
      </c>
      <c r="K42" s="354"/>
    </row>
    <row r="43" spans="1:11" ht="15" customHeight="1">
      <c r="A43" s="349" t="s">
        <v>300</v>
      </c>
      <c r="B43" s="350"/>
      <c r="C43" s="350"/>
      <c r="D43" s="372"/>
      <c r="E43" s="373"/>
      <c r="F43" s="373"/>
      <c r="G43" s="373"/>
      <c r="H43" s="374"/>
      <c r="I43" s="375"/>
      <c r="K43" s="354"/>
    </row>
    <row r="44" spans="1:11" ht="12" customHeight="1">
      <c r="A44" s="376"/>
      <c r="B44" s="377"/>
      <c r="C44" s="376"/>
      <c r="D44" s="378"/>
      <c r="E44" s="378"/>
      <c r="F44" s="378"/>
      <c r="G44" s="378"/>
      <c r="H44" s="378"/>
      <c r="I44" s="378"/>
    </row>
    <row r="45" spans="1:11">
      <c r="B45" s="354"/>
    </row>
    <row r="46" spans="1:11" ht="12" customHeight="1">
      <c r="B46" s="354"/>
    </row>
    <row r="47" spans="1:11" ht="12" customHeight="1">
      <c r="B47" s="354"/>
    </row>
    <row r="48" spans="1:11" ht="12" customHeight="1">
      <c r="B48" s="354"/>
    </row>
    <row r="49" spans="2:3" ht="12" customHeight="1">
      <c r="B49" s="379"/>
    </row>
    <row r="50" spans="2:3" ht="12" customHeight="1"/>
    <row r="51" spans="2:3" ht="12" customHeight="1"/>
    <row r="52" spans="2:3" ht="12" customHeight="1"/>
    <row r="53" spans="2:3" ht="12" customHeight="1"/>
    <row r="54" spans="2:3" ht="12" customHeight="1"/>
    <row r="55" spans="2:3" ht="12" customHeight="1"/>
    <row r="56" spans="2:3" ht="12" customHeight="1"/>
    <row r="57" spans="2:3" ht="12" customHeight="1"/>
    <row r="58" spans="2:3" ht="12" customHeight="1">
      <c r="C58" s="338" t="s">
        <v>301</v>
      </c>
    </row>
    <row r="59" spans="2:3" ht="12" customHeight="1"/>
    <row r="60" spans="2:3" ht="12" customHeight="1"/>
    <row r="61" spans="2:3" ht="12" customHeight="1"/>
    <row r="62" spans="2:3" ht="12" customHeight="1"/>
    <row r="63" spans="2:3" ht="12" customHeight="1"/>
    <row r="64" spans="2:3" ht="12" customHeight="1"/>
    <row r="65" spans="1:9" s="380" customFormat="1" ht="12" customHeight="1">
      <c r="A65" s="338"/>
      <c r="B65" s="338"/>
      <c r="C65" s="338"/>
      <c r="D65" s="338"/>
      <c r="E65" s="338"/>
      <c r="F65" s="338"/>
      <c r="G65" s="338"/>
      <c r="H65" s="338"/>
      <c r="I65" s="338"/>
    </row>
    <row r="66" spans="1:9" ht="12" customHeight="1"/>
    <row r="67" spans="1:9" ht="12" customHeight="1"/>
    <row r="68" spans="1:9" ht="12" customHeight="1"/>
    <row r="69" spans="1:9" ht="12" customHeight="1"/>
    <row r="71" spans="1:9" ht="5.0999999999999996" customHeight="1"/>
    <row r="72" spans="1:9" ht="6" customHeight="1"/>
  </sheetData>
  <mergeCells count="41">
    <mergeCell ref="A39:C39"/>
    <mergeCell ref="A40:C40"/>
    <mergeCell ref="A42:C42"/>
    <mergeCell ref="A43:C43"/>
    <mergeCell ref="A33:C33"/>
    <mergeCell ref="A34:C34"/>
    <mergeCell ref="A35:C35"/>
    <mergeCell ref="A36:C36"/>
    <mergeCell ref="B37:C37"/>
    <mergeCell ref="A38:C38"/>
    <mergeCell ref="B27:C27"/>
    <mergeCell ref="B28:C28"/>
    <mergeCell ref="A29:C29"/>
    <mergeCell ref="A30:C30"/>
    <mergeCell ref="A31:C31"/>
    <mergeCell ref="A32:C32"/>
    <mergeCell ref="B21:C21"/>
    <mergeCell ref="B22:C22"/>
    <mergeCell ref="B23:C23"/>
    <mergeCell ref="B24:C24"/>
    <mergeCell ref="B25:C25"/>
    <mergeCell ref="B26:C26"/>
    <mergeCell ref="A15:C15"/>
    <mergeCell ref="A16:C16"/>
    <mergeCell ref="A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/5.1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zoomScale="90" zoomScaleNormal="90" zoomScaleSheetLayoutView="90" workbookViewId="0">
      <selection activeCell="I10" sqref="I10"/>
    </sheetView>
  </sheetViews>
  <sheetFormatPr baseColWidth="10" defaultRowHeight="11.25"/>
  <cols>
    <col min="1" max="1" width="3.7109375" style="338" customWidth="1"/>
    <col min="2" max="2" width="30.7109375" style="338" customWidth="1"/>
    <col min="3" max="3" width="39" style="338" customWidth="1"/>
    <col min="4" max="9" width="15.7109375" style="338" customWidth="1"/>
    <col min="10" max="10" width="1.7109375" style="338" customWidth="1"/>
    <col min="11" max="11" width="11.7109375" style="338" bestFit="1" customWidth="1"/>
    <col min="12" max="256" width="11.42578125" style="338"/>
    <col min="257" max="257" width="3.7109375" style="338" customWidth="1"/>
    <col min="258" max="258" width="30.7109375" style="338" customWidth="1"/>
    <col min="259" max="259" width="39" style="338" customWidth="1"/>
    <col min="260" max="265" width="15.7109375" style="338" customWidth="1"/>
    <col min="266" max="266" width="1.7109375" style="338" customWidth="1"/>
    <col min="267" max="267" width="11.7109375" style="338" bestFit="1" customWidth="1"/>
    <col min="268" max="512" width="11.42578125" style="338"/>
    <col min="513" max="513" width="3.7109375" style="338" customWidth="1"/>
    <col min="514" max="514" width="30.7109375" style="338" customWidth="1"/>
    <col min="515" max="515" width="39" style="338" customWidth="1"/>
    <col min="516" max="521" width="15.7109375" style="338" customWidth="1"/>
    <col min="522" max="522" width="1.7109375" style="338" customWidth="1"/>
    <col min="523" max="523" width="11.7109375" style="338" bestFit="1" customWidth="1"/>
    <col min="524" max="768" width="11.42578125" style="338"/>
    <col min="769" max="769" width="3.7109375" style="338" customWidth="1"/>
    <col min="770" max="770" width="30.7109375" style="338" customWidth="1"/>
    <col min="771" max="771" width="39" style="338" customWidth="1"/>
    <col min="772" max="777" width="15.7109375" style="338" customWidth="1"/>
    <col min="778" max="778" width="1.7109375" style="338" customWidth="1"/>
    <col min="779" max="779" width="11.7109375" style="338" bestFit="1" customWidth="1"/>
    <col min="780" max="1024" width="11.42578125" style="338"/>
    <col min="1025" max="1025" width="3.7109375" style="338" customWidth="1"/>
    <col min="1026" max="1026" width="30.7109375" style="338" customWidth="1"/>
    <col min="1027" max="1027" width="39" style="338" customWidth="1"/>
    <col min="1028" max="1033" width="15.7109375" style="338" customWidth="1"/>
    <col min="1034" max="1034" width="1.7109375" style="338" customWidth="1"/>
    <col min="1035" max="1035" width="11.7109375" style="338" bestFit="1" customWidth="1"/>
    <col min="1036" max="1280" width="11.42578125" style="338"/>
    <col min="1281" max="1281" width="3.7109375" style="338" customWidth="1"/>
    <col min="1282" max="1282" width="30.7109375" style="338" customWidth="1"/>
    <col min="1283" max="1283" width="39" style="338" customWidth="1"/>
    <col min="1284" max="1289" width="15.7109375" style="338" customWidth="1"/>
    <col min="1290" max="1290" width="1.7109375" style="338" customWidth="1"/>
    <col min="1291" max="1291" width="11.7109375" style="338" bestFit="1" customWidth="1"/>
    <col min="1292" max="1536" width="11.42578125" style="338"/>
    <col min="1537" max="1537" width="3.7109375" style="338" customWidth="1"/>
    <col min="1538" max="1538" width="30.7109375" style="338" customWidth="1"/>
    <col min="1539" max="1539" width="39" style="338" customWidth="1"/>
    <col min="1540" max="1545" width="15.7109375" style="338" customWidth="1"/>
    <col min="1546" max="1546" width="1.7109375" style="338" customWidth="1"/>
    <col min="1547" max="1547" width="11.7109375" style="338" bestFit="1" customWidth="1"/>
    <col min="1548" max="1792" width="11.42578125" style="338"/>
    <col min="1793" max="1793" width="3.7109375" style="338" customWidth="1"/>
    <col min="1794" max="1794" width="30.7109375" style="338" customWidth="1"/>
    <col min="1795" max="1795" width="39" style="338" customWidth="1"/>
    <col min="1796" max="1801" width="15.7109375" style="338" customWidth="1"/>
    <col min="1802" max="1802" width="1.7109375" style="338" customWidth="1"/>
    <col min="1803" max="1803" width="11.7109375" style="338" bestFit="1" customWidth="1"/>
    <col min="1804" max="2048" width="11.42578125" style="338"/>
    <col min="2049" max="2049" width="3.7109375" style="338" customWidth="1"/>
    <col min="2050" max="2050" width="30.7109375" style="338" customWidth="1"/>
    <col min="2051" max="2051" width="39" style="338" customWidth="1"/>
    <col min="2052" max="2057" width="15.7109375" style="338" customWidth="1"/>
    <col min="2058" max="2058" width="1.7109375" style="338" customWidth="1"/>
    <col min="2059" max="2059" width="11.7109375" style="338" bestFit="1" customWidth="1"/>
    <col min="2060" max="2304" width="11.42578125" style="338"/>
    <col min="2305" max="2305" width="3.7109375" style="338" customWidth="1"/>
    <col min="2306" max="2306" width="30.7109375" style="338" customWidth="1"/>
    <col min="2307" max="2307" width="39" style="338" customWidth="1"/>
    <col min="2308" max="2313" width="15.7109375" style="338" customWidth="1"/>
    <col min="2314" max="2314" width="1.7109375" style="338" customWidth="1"/>
    <col min="2315" max="2315" width="11.7109375" style="338" bestFit="1" customWidth="1"/>
    <col min="2316" max="2560" width="11.42578125" style="338"/>
    <col min="2561" max="2561" width="3.7109375" style="338" customWidth="1"/>
    <col min="2562" max="2562" width="30.7109375" style="338" customWidth="1"/>
    <col min="2563" max="2563" width="39" style="338" customWidth="1"/>
    <col min="2564" max="2569" width="15.7109375" style="338" customWidth="1"/>
    <col min="2570" max="2570" width="1.7109375" style="338" customWidth="1"/>
    <col min="2571" max="2571" width="11.7109375" style="338" bestFit="1" customWidth="1"/>
    <col min="2572" max="2816" width="11.42578125" style="338"/>
    <col min="2817" max="2817" width="3.7109375" style="338" customWidth="1"/>
    <col min="2818" max="2818" width="30.7109375" style="338" customWidth="1"/>
    <col min="2819" max="2819" width="39" style="338" customWidth="1"/>
    <col min="2820" max="2825" width="15.7109375" style="338" customWidth="1"/>
    <col min="2826" max="2826" width="1.7109375" style="338" customWidth="1"/>
    <col min="2827" max="2827" width="11.7109375" style="338" bestFit="1" customWidth="1"/>
    <col min="2828" max="3072" width="11.42578125" style="338"/>
    <col min="3073" max="3073" width="3.7109375" style="338" customWidth="1"/>
    <col min="3074" max="3074" width="30.7109375" style="338" customWidth="1"/>
    <col min="3075" max="3075" width="39" style="338" customWidth="1"/>
    <col min="3076" max="3081" width="15.7109375" style="338" customWidth="1"/>
    <col min="3082" max="3082" width="1.7109375" style="338" customWidth="1"/>
    <col min="3083" max="3083" width="11.7109375" style="338" bestFit="1" customWidth="1"/>
    <col min="3084" max="3328" width="11.42578125" style="338"/>
    <col min="3329" max="3329" width="3.7109375" style="338" customWidth="1"/>
    <col min="3330" max="3330" width="30.7109375" style="338" customWidth="1"/>
    <col min="3331" max="3331" width="39" style="338" customWidth="1"/>
    <col min="3332" max="3337" width="15.7109375" style="338" customWidth="1"/>
    <col min="3338" max="3338" width="1.7109375" style="338" customWidth="1"/>
    <col min="3339" max="3339" width="11.7109375" style="338" bestFit="1" customWidth="1"/>
    <col min="3340" max="3584" width="11.42578125" style="338"/>
    <col min="3585" max="3585" width="3.7109375" style="338" customWidth="1"/>
    <col min="3586" max="3586" width="30.7109375" style="338" customWidth="1"/>
    <col min="3587" max="3587" width="39" style="338" customWidth="1"/>
    <col min="3588" max="3593" width="15.7109375" style="338" customWidth="1"/>
    <col min="3594" max="3594" width="1.7109375" style="338" customWidth="1"/>
    <col min="3595" max="3595" width="11.7109375" style="338" bestFit="1" customWidth="1"/>
    <col min="3596" max="3840" width="11.42578125" style="338"/>
    <col min="3841" max="3841" width="3.7109375" style="338" customWidth="1"/>
    <col min="3842" max="3842" width="30.7109375" style="338" customWidth="1"/>
    <col min="3843" max="3843" width="39" style="338" customWidth="1"/>
    <col min="3844" max="3849" width="15.7109375" style="338" customWidth="1"/>
    <col min="3850" max="3850" width="1.7109375" style="338" customWidth="1"/>
    <col min="3851" max="3851" width="11.7109375" style="338" bestFit="1" customWidth="1"/>
    <col min="3852" max="4096" width="11.42578125" style="338"/>
    <col min="4097" max="4097" width="3.7109375" style="338" customWidth="1"/>
    <col min="4098" max="4098" width="30.7109375" style="338" customWidth="1"/>
    <col min="4099" max="4099" width="39" style="338" customWidth="1"/>
    <col min="4100" max="4105" width="15.7109375" style="338" customWidth="1"/>
    <col min="4106" max="4106" width="1.7109375" style="338" customWidth="1"/>
    <col min="4107" max="4107" width="11.7109375" style="338" bestFit="1" customWidth="1"/>
    <col min="4108" max="4352" width="11.42578125" style="338"/>
    <col min="4353" max="4353" width="3.7109375" style="338" customWidth="1"/>
    <col min="4354" max="4354" width="30.7109375" style="338" customWidth="1"/>
    <col min="4355" max="4355" width="39" style="338" customWidth="1"/>
    <col min="4356" max="4361" width="15.7109375" style="338" customWidth="1"/>
    <col min="4362" max="4362" width="1.7109375" style="338" customWidth="1"/>
    <col min="4363" max="4363" width="11.7109375" style="338" bestFit="1" customWidth="1"/>
    <col min="4364" max="4608" width="11.42578125" style="338"/>
    <col min="4609" max="4609" width="3.7109375" style="338" customWidth="1"/>
    <col min="4610" max="4610" width="30.7109375" style="338" customWidth="1"/>
    <col min="4611" max="4611" width="39" style="338" customWidth="1"/>
    <col min="4612" max="4617" width="15.7109375" style="338" customWidth="1"/>
    <col min="4618" max="4618" width="1.7109375" style="338" customWidth="1"/>
    <col min="4619" max="4619" width="11.7109375" style="338" bestFit="1" customWidth="1"/>
    <col min="4620" max="4864" width="11.42578125" style="338"/>
    <col min="4865" max="4865" width="3.7109375" style="338" customWidth="1"/>
    <col min="4866" max="4866" width="30.7109375" style="338" customWidth="1"/>
    <col min="4867" max="4867" width="39" style="338" customWidth="1"/>
    <col min="4868" max="4873" width="15.7109375" style="338" customWidth="1"/>
    <col min="4874" max="4874" width="1.7109375" style="338" customWidth="1"/>
    <col min="4875" max="4875" width="11.7109375" style="338" bestFit="1" customWidth="1"/>
    <col min="4876" max="5120" width="11.42578125" style="338"/>
    <col min="5121" max="5121" width="3.7109375" style="338" customWidth="1"/>
    <col min="5122" max="5122" width="30.7109375" style="338" customWidth="1"/>
    <col min="5123" max="5123" width="39" style="338" customWidth="1"/>
    <col min="5124" max="5129" width="15.7109375" style="338" customWidth="1"/>
    <col min="5130" max="5130" width="1.7109375" style="338" customWidth="1"/>
    <col min="5131" max="5131" width="11.7109375" style="338" bestFit="1" customWidth="1"/>
    <col min="5132" max="5376" width="11.42578125" style="338"/>
    <col min="5377" max="5377" width="3.7109375" style="338" customWidth="1"/>
    <col min="5378" max="5378" width="30.7109375" style="338" customWidth="1"/>
    <col min="5379" max="5379" width="39" style="338" customWidth="1"/>
    <col min="5380" max="5385" width="15.7109375" style="338" customWidth="1"/>
    <col min="5386" max="5386" width="1.7109375" style="338" customWidth="1"/>
    <col min="5387" max="5387" width="11.7109375" style="338" bestFit="1" customWidth="1"/>
    <col min="5388" max="5632" width="11.42578125" style="338"/>
    <col min="5633" max="5633" width="3.7109375" style="338" customWidth="1"/>
    <col min="5634" max="5634" width="30.7109375" style="338" customWidth="1"/>
    <col min="5635" max="5635" width="39" style="338" customWidth="1"/>
    <col min="5636" max="5641" width="15.7109375" style="338" customWidth="1"/>
    <col min="5642" max="5642" width="1.7109375" style="338" customWidth="1"/>
    <col min="5643" max="5643" width="11.7109375" style="338" bestFit="1" customWidth="1"/>
    <col min="5644" max="5888" width="11.42578125" style="338"/>
    <col min="5889" max="5889" width="3.7109375" style="338" customWidth="1"/>
    <col min="5890" max="5890" width="30.7109375" style="338" customWidth="1"/>
    <col min="5891" max="5891" width="39" style="338" customWidth="1"/>
    <col min="5892" max="5897" width="15.7109375" style="338" customWidth="1"/>
    <col min="5898" max="5898" width="1.7109375" style="338" customWidth="1"/>
    <col min="5899" max="5899" width="11.7109375" style="338" bestFit="1" customWidth="1"/>
    <col min="5900" max="6144" width="11.42578125" style="338"/>
    <col min="6145" max="6145" width="3.7109375" style="338" customWidth="1"/>
    <col min="6146" max="6146" width="30.7109375" style="338" customWidth="1"/>
    <col min="6147" max="6147" width="39" style="338" customWidth="1"/>
    <col min="6148" max="6153" width="15.7109375" style="338" customWidth="1"/>
    <col min="6154" max="6154" width="1.7109375" style="338" customWidth="1"/>
    <col min="6155" max="6155" width="11.7109375" style="338" bestFit="1" customWidth="1"/>
    <col min="6156" max="6400" width="11.42578125" style="338"/>
    <col min="6401" max="6401" width="3.7109375" style="338" customWidth="1"/>
    <col min="6402" max="6402" width="30.7109375" style="338" customWidth="1"/>
    <col min="6403" max="6403" width="39" style="338" customWidth="1"/>
    <col min="6404" max="6409" width="15.7109375" style="338" customWidth="1"/>
    <col min="6410" max="6410" width="1.7109375" style="338" customWidth="1"/>
    <col min="6411" max="6411" width="11.7109375" style="338" bestFit="1" customWidth="1"/>
    <col min="6412" max="6656" width="11.42578125" style="338"/>
    <col min="6657" max="6657" width="3.7109375" style="338" customWidth="1"/>
    <col min="6658" max="6658" width="30.7109375" style="338" customWidth="1"/>
    <col min="6659" max="6659" width="39" style="338" customWidth="1"/>
    <col min="6660" max="6665" width="15.7109375" style="338" customWidth="1"/>
    <col min="6666" max="6666" width="1.7109375" style="338" customWidth="1"/>
    <col min="6667" max="6667" width="11.7109375" style="338" bestFit="1" customWidth="1"/>
    <col min="6668" max="6912" width="11.42578125" style="338"/>
    <col min="6913" max="6913" width="3.7109375" style="338" customWidth="1"/>
    <col min="6914" max="6914" width="30.7109375" style="338" customWidth="1"/>
    <col min="6915" max="6915" width="39" style="338" customWidth="1"/>
    <col min="6916" max="6921" width="15.7109375" style="338" customWidth="1"/>
    <col min="6922" max="6922" width="1.7109375" style="338" customWidth="1"/>
    <col min="6923" max="6923" width="11.7109375" style="338" bestFit="1" customWidth="1"/>
    <col min="6924" max="7168" width="11.42578125" style="338"/>
    <col min="7169" max="7169" width="3.7109375" style="338" customWidth="1"/>
    <col min="7170" max="7170" width="30.7109375" style="338" customWidth="1"/>
    <col min="7171" max="7171" width="39" style="338" customWidth="1"/>
    <col min="7172" max="7177" width="15.7109375" style="338" customWidth="1"/>
    <col min="7178" max="7178" width="1.7109375" style="338" customWidth="1"/>
    <col min="7179" max="7179" width="11.7109375" style="338" bestFit="1" customWidth="1"/>
    <col min="7180" max="7424" width="11.42578125" style="338"/>
    <col min="7425" max="7425" width="3.7109375" style="338" customWidth="1"/>
    <col min="7426" max="7426" width="30.7109375" style="338" customWidth="1"/>
    <col min="7427" max="7427" width="39" style="338" customWidth="1"/>
    <col min="7428" max="7433" width="15.7109375" style="338" customWidth="1"/>
    <col min="7434" max="7434" width="1.7109375" style="338" customWidth="1"/>
    <col min="7435" max="7435" width="11.7109375" style="338" bestFit="1" customWidth="1"/>
    <col min="7436" max="7680" width="11.42578125" style="338"/>
    <col min="7681" max="7681" width="3.7109375" style="338" customWidth="1"/>
    <col min="7682" max="7682" width="30.7109375" style="338" customWidth="1"/>
    <col min="7683" max="7683" width="39" style="338" customWidth="1"/>
    <col min="7684" max="7689" width="15.7109375" style="338" customWidth="1"/>
    <col min="7690" max="7690" width="1.7109375" style="338" customWidth="1"/>
    <col min="7691" max="7691" width="11.7109375" style="338" bestFit="1" customWidth="1"/>
    <col min="7692" max="7936" width="11.42578125" style="338"/>
    <col min="7937" max="7937" width="3.7109375" style="338" customWidth="1"/>
    <col min="7938" max="7938" width="30.7109375" style="338" customWidth="1"/>
    <col min="7939" max="7939" width="39" style="338" customWidth="1"/>
    <col min="7940" max="7945" width="15.7109375" style="338" customWidth="1"/>
    <col min="7946" max="7946" width="1.7109375" style="338" customWidth="1"/>
    <col min="7947" max="7947" width="11.7109375" style="338" bestFit="1" customWidth="1"/>
    <col min="7948" max="8192" width="11.42578125" style="338"/>
    <col min="8193" max="8193" width="3.7109375" style="338" customWidth="1"/>
    <col min="8194" max="8194" width="30.7109375" style="338" customWidth="1"/>
    <col min="8195" max="8195" width="39" style="338" customWidth="1"/>
    <col min="8196" max="8201" width="15.7109375" style="338" customWidth="1"/>
    <col min="8202" max="8202" width="1.7109375" style="338" customWidth="1"/>
    <col min="8203" max="8203" width="11.7109375" style="338" bestFit="1" customWidth="1"/>
    <col min="8204" max="8448" width="11.42578125" style="338"/>
    <col min="8449" max="8449" width="3.7109375" style="338" customWidth="1"/>
    <col min="8450" max="8450" width="30.7109375" style="338" customWidth="1"/>
    <col min="8451" max="8451" width="39" style="338" customWidth="1"/>
    <col min="8452" max="8457" width="15.7109375" style="338" customWidth="1"/>
    <col min="8458" max="8458" width="1.7109375" style="338" customWidth="1"/>
    <col min="8459" max="8459" width="11.7109375" style="338" bestFit="1" customWidth="1"/>
    <col min="8460" max="8704" width="11.42578125" style="338"/>
    <col min="8705" max="8705" width="3.7109375" style="338" customWidth="1"/>
    <col min="8706" max="8706" width="30.7109375" style="338" customWidth="1"/>
    <col min="8707" max="8707" width="39" style="338" customWidth="1"/>
    <col min="8708" max="8713" width="15.7109375" style="338" customWidth="1"/>
    <col min="8714" max="8714" width="1.7109375" style="338" customWidth="1"/>
    <col min="8715" max="8715" width="11.7109375" style="338" bestFit="1" customWidth="1"/>
    <col min="8716" max="8960" width="11.42578125" style="338"/>
    <col min="8961" max="8961" width="3.7109375" style="338" customWidth="1"/>
    <col min="8962" max="8962" width="30.7109375" style="338" customWidth="1"/>
    <col min="8963" max="8963" width="39" style="338" customWidth="1"/>
    <col min="8964" max="8969" width="15.7109375" style="338" customWidth="1"/>
    <col min="8970" max="8970" width="1.7109375" style="338" customWidth="1"/>
    <col min="8971" max="8971" width="11.7109375" style="338" bestFit="1" customWidth="1"/>
    <col min="8972" max="9216" width="11.42578125" style="338"/>
    <col min="9217" max="9217" width="3.7109375" style="338" customWidth="1"/>
    <col min="9218" max="9218" width="30.7109375" style="338" customWidth="1"/>
    <col min="9219" max="9219" width="39" style="338" customWidth="1"/>
    <col min="9220" max="9225" width="15.7109375" style="338" customWidth="1"/>
    <col min="9226" max="9226" width="1.7109375" style="338" customWidth="1"/>
    <col min="9227" max="9227" width="11.7109375" style="338" bestFit="1" customWidth="1"/>
    <col min="9228" max="9472" width="11.42578125" style="338"/>
    <col min="9473" max="9473" width="3.7109375" style="338" customWidth="1"/>
    <col min="9474" max="9474" width="30.7109375" style="338" customWidth="1"/>
    <col min="9475" max="9475" width="39" style="338" customWidth="1"/>
    <col min="9476" max="9481" width="15.7109375" style="338" customWidth="1"/>
    <col min="9482" max="9482" width="1.7109375" style="338" customWidth="1"/>
    <col min="9483" max="9483" width="11.7109375" style="338" bestFit="1" customWidth="1"/>
    <col min="9484" max="9728" width="11.42578125" style="338"/>
    <col min="9729" max="9729" width="3.7109375" style="338" customWidth="1"/>
    <col min="9730" max="9730" width="30.7109375" style="338" customWidth="1"/>
    <col min="9731" max="9731" width="39" style="338" customWidth="1"/>
    <col min="9732" max="9737" width="15.7109375" style="338" customWidth="1"/>
    <col min="9738" max="9738" width="1.7109375" style="338" customWidth="1"/>
    <col min="9739" max="9739" width="11.7109375" style="338" bestFit="1" customWidth="1"/>
    <col min="9740" max="9984" width="11.42578125" style="338"/>
    <col min="9985" max="9985" width="3.7109375" style="338" customWidth="1"/>
    <col min="9986" max="9986" width="30.7109375" style="338" customWidth="1"/>
    <col min="9987" max="9987" width="39" style="338" customWidth="1"/>
    <col min="9988" max="9993" width="15.7109375" style="338" customWidth="1"/>
    <col min="9994" max="9994" width="1.7109375" style="338" customWidth="1"/>
    <col min="9995" max="9995" width="11.7109375" style="338" bestFit="1" customWidth="1"/>
    <col min="9996" max="10240" width="11.42578125" style="338"/>
    <col min="10241" max="10241" width="3.7109375" style="338" customWidth="1"/>
    <col min="10242" max="10242" width="30.7109375" style="338" customWidth="1"/>
    <col min="10243" max="10243" width="39" style="338" customWidth="1"/>
    <col min="10244" max="10249" width="15.7109375" style="338" customWidth="1"/>
    <col min="10250" max="10250" width="1.7109375" style="338" customWidth="1"/>
    <col min="10251" max="10251" width="11.7109375" style="338" bestFit="1" customWidth="1"/>
    <col min="10252" max="10496" width="11.42578125" style="338"/>
    <col min="10497" max="10497" width="3.7109375" style="338" customWidth="1"/>
    <col min="10498" max="10498" width="30.7109375" style="338" customWidth="1"/>
    <col min="10499" max="10499" width="39" style="338" customWidth="1"/>
    <col min="10500" max="10505" width="15.7109375" style="338" customWidth="1"/>
    <col min="10506" max="10506" width="1.7109375" style="338" customWidth="1"/>
    <col min="10507" max="10507" width="11.7109375" style="338" bestFit="1" customWidth="1"/>
    <col min="10508" max="10752" width="11.42578125" style="338"/>
    <col min="10753" max="10753" width="3.7109375" style="338" customWidth="1"/>
    <col min="10754" max="10754" width="30.7109375" style="338" customWidth="1"/>
    <col min="10755" max="10755" width="39" style="338" customWidth="1"/>
    <col min="10756" max="10761" width="15.7109375" style="338" customWidth="1"/>
    <col min="10762" max="10762" width="1.7109375" style="338" customWidth="1"/>
    <col min="10763" max="10763" width="11.7109375" style="338" bestFit="1" customWidth="1"/>
    <col min="10764" max="11008" width="11.42578125" style="338"/>
    <col min="11009" max="11009" width="3.7109375" style="338" customWidth="1"/>
    <col min="11010" max="11010" width="30.7109375" style="338" customWidth="1"/>
    <col min="11011" max="11011" width="39" style="338" customWidth="1"/>
    <col min="11012" max="11017" width="15.7109375" style="338" customWidth="1"/>
    <col min="11018" max="11018" width="1.7109375" style="338" customWidth="1"/>
    <col min="11019" max="11019" width="11.7109375" style="338" bestFit="1" customWidth="1"/>
    <col min="11020" max="11264" width="11.42578125" style="338"/>
    <col min="11265" max="11265" width="3.7109375" style="338" customWidth="1"/>
    <col min="11266" max="11266" width="30.7109375" style="338" customWidth="1"/>
    <col min="11267" max="11267" width="39" style="338" customWidth="1"/>
    <col min="11268" max="11273" width="15.7109375" style="338" customWidth="1"/>
    <col min="11274" max="11274" width="1.7109375" style="338" customWidth="1"/>
    <col min="11275" max="11275" width="11.7109375" style="338" bestFit="1" customWidth="1"/>
    <col min="11276" max="11520" width="11.42578125" style="338"/>
    <col min="11521" max="11521" width="3.7109375" style="338" customWidth="1"/>
    <col min="11522" max="11522" width="30.7109375" style="338" customWidth="1"/>
    <col min="11523" max="11523" width="39" style="338" customWidth="1"/>
    <col min="11524" max="11529" width="15.7109375" style="338" customWidth="1"/>
    <col min="11530" max="11530" width="1.7109375" style="338" customWidth="1"/>
    <col min="11531" max="11531" width="11.7109375" style="338" bestFit="1" customWidth="1"/>
    <col min="11532" max="11776" width="11.42578125" style="338"/>
    <col min="11777" max="11777" width="3.7109375" style="338" customWidth="1"/>
    <col min="11778" max="11778" width="30.7109375" style="338" customWidth="1"/>
    <col min="11779" max="11779" width="39" style="338" customWidth="1"/>
    <col min="11780" max="11785" width="15.7109375" style="338" customWidth="1"/>
    <col min="11786" max="11786" width="1.7109375" style="338" customWidth="1"/>
    <col min="11787" max="11787" width="11.7109375" style="338" bestFit="1" customWidth="1"/>
    <col min="11788" max="12032" width="11.42578125" style="338"/>
    <col min="12033" max="12033" width="3.7109375" style="338" customWidth="1"/>
    <col min="12034" max="12034" width="30.7109375" style="338" customWidth="1"/>
    <col min="12035" max="12035" width="39" style="338" customWidth="1"/>
    <col min="12036" max="12041" width="15.7109375" style="338" customWidth="1"/>
    <col min="12042" max="12042" width="1.7109375" style="338" customWidth="1"/>
    <col min="12043" max="12043" width="11.7109375" style="338" bestFit="1" customWidth="1"/>
    <col min="12044" max="12288" width="11.42578125" style="338"/>
    <col min="12289" max="12289" width="3.7109375" style="338" customWidth="1"/>
    <col min="12290" max="12290" width="30.7109375" style="338" customWidth="1"/>
    <col min="12291" max="12291" width="39" style="338" customWidth="1"/>
    <col min="12292" max="12297" width="15.7109375" style="338" customWidth="1"/>
    <col min="12298" max="12298" width="1.7109375" style="338" customWidth="1"/>
    <col min="12299" max="12299" width="11.7109375" style="338" bestFit="1" customWidth="1"/>
    <col min="12300" max="12544" width="11.42578125" style="338"/>
    <col min="12545" max="12545" width="3.7109375" style="338" customWidth="1"/>
    <col min="12546" max="12546" width="30.7109375" style="338" customWidth="1"/>
    <col min="12547" max="12547" width="39" style="338" customWidth="1"/>
    <col min="12548" max="12553" width="15.7109375" style="338" customWidth="1"/>
    <col min="12554" max="12554" width="1.7109375" style="338" customWidth="1"/>
    <col min="12555" max="12555" width="11.7109375" style="338" bestFit="1" customWidth="1"/>
    <col min="12556" max="12800" width="11.42578125" style="338"/>
    <col min="12801" max="12801" width="3.7109375" style="338" customWidth="1"/>
    <col min="12802" max="12802" width="30.7109375" style="338" customWidth="1"/>
    <col min="12803" max="12803" width="39" style="338" customWidth="1"/>
    <col min="12804" max="12809" width="15.7109375" style="338" customWidth="1"/>
    <col min="12810" max="12810" width="1.7109375" style="338" customWidth="1"/>
    <col min="12811" max="12811" width="11.7109375" style="338" bestFit="1" customWidth="1"/>
    <col min="12812" max="13056" width="11.42578125" style="338"/>
    <col min="13057" max="13057" width="3.7109375" style="338" customWidth="1"/>
    <col min="13058" max="13058" width="30.7109375" style="338" customWidth="1"/>
    <col min="13059" max="13059" width="39" style="338" customWidth="1"/>
    <col min="13060" max="13065" width="15.7109375" style="338" customWidth="1"/>
    <col min="13066" max="13066" width="1.7109375" style="338" customWidth="1"/>
    <col min="13067" max="13067" width="11.7109375" style="338" bestFit="1" customWidth="1"/>
    <col min="13068" max="13312" width="11.42578125" style="338"/>
    <col min="13313" max="13313" width="3.7109375" style="338" customWidth="1"/>
    <col min="13314" max="13314" width="30.7109375" style="338" customWidth="1"/>
    <col min="13315" max="13315" width="39" style="338" customWidth="1"/>
    <col min="13316" max="13321" width="15.7109375" style="338" customWidth="1"/>
    <col min="13322" max="13322" width="1.7109375" style="338" customWidth="1"/>
    <col min="13323" max="13323" width="11.7109375" style="338" bestFit="1" customWidth="1"/>
    <col min="13324" max="13568" width="11.42578125" style="338"/>
    <col min="13569" max="13569" width="3.7109375" style="338" customWidth="1"/>
    <col min="13570" max="13570" width="30.7109375" style="338" customWidth="1"/>
    <col min="13571" max="13571" width="39" style="338" customWidth="1"/>
    <col min="13572" max="13577" width="15.7109375" style="338" customWidth="1"/>
    <col min="13578" max="13578" width="1.7109375" style="338" customWidth="1"/>
    <col min="13579" max="13579" width="11.7109375" style="338" bestFit="1" customWidth="1"/>
    <col min="13580" max="13824" width="11.42578125" style="338"/>
    <col min="13825" max="13825" width="3.7109375" style="338" customWidth="1"/>
    <col min="13826" max="13826" width="30.7109375" style="338" customWidth="1"/>
    <col min="13827" max="13827" width="39" style="338" customWidth="1"/>
    <col min="13828" max="13833" width="15.7109375" style="338" customWidth="1"/>
    <col min="13834" max="13834" width="1.7109375" style="338" customWidth="1"/>
    <col min="13835" max="13835" width="11.7109375" style="338" bestFit="1" customWidth="1"/>
    <col min="13836" max="14080" width="11.42578125" style="338"/>
    <col min="14081" max="14081" width="3.7109375" style="338" customWidth="1"/>
    <col min="14082" max="14082" width="30.7109375" style="338" customWidth="1"/>
    <col min="14083" max="14083" width="39" style="338" customWidth="1"/>
    <col min="14084" max="14089" width="15.7109375" style="338" customWidth="1"/>
    <col min="14090" max="14090" width="1.7109375" style="338" customWidth="1"/>
    <col min="14091" max="14091" width="11.7109375" style="338" bestFit="1" customWidth="1"/>
    <col min="14092" max="14336" width="11.42578125" style="338"/>
    <col min="14337" max="14337" width="3.7109375" style="338" customWidth="1"/>
    <col min="14338" max="14338" width="30.7109375" style="338" customWidth="1"/>
    <col min="14339" max="14339" width="39" style="338" customWidth="1"/>
    <col min="14340" max="14345" width="15.7109375" style="338" customWidth="1"/>
    <col min="14346" max="14346" width="1.7109375" style="338" customWidth="1"/>
    <col min="14347" max="14347" width="11.7109375" style="338" bestFit="1" customWidth="1"/>
    <col min="14348" max="14592" width="11.42578125" style="338"/>
    <col min="14593" max="14593" width="3.7109375" style="338" customWidth="1"/>
    <col min="14594" max="14594" width="30.7109375" style="338" customWidth="1"/>
    <col min="14595" max="14595" width="39" style="338" customWidth="1"/>
    <col min="14596" max="14601" width="15.7109375" style="338" customWidth="1"/>
    <col min="14602" max="14602" width="1.7109375" style="338" customWidth="1"/>
    <col min="14603" max="14603" width="11.7109375" style="338" bestFit="1" customWidth="1"/>
    <col min="14604" max="14848" width="11.42578125" style="338"/>
    <col min="14849" max="14849" width="3.7109375" style="338" customWidth="1"/>
    <col min="14850" max="14850" width="30.7109375" style="338" customWidth="1"/>
    <col min="14851" max="14851" width="39" style="338" customWidth="1"/>
    <col min="14852" max="14857" width="15.7109375" style="338" customWidth="1"/>
    <col min="14858" max="14858" width="1.7109375" style="338" customWidth="1"/>
    <col min="14859" max="14859" width="11.7109375" style="338" bestFit="1" customWidth="1"/>
    <col min="14860" max="15104" width="11.42578125" style="338"/>
    <col min="15105" max="15105" width="3.7109375" style="338" customWidth="1"/>
    <col min="15106" max="15106" width="30.7109375" style="338" customWidth="1"/>
    <col min="15107" max="15107" width="39" style="338" customWidth="1"/>
    <col min="15108" max="15113" width="15.7109375" style="338" customWidth="1"/>
    <col min="15114" max="15114" width="1.7109375" style="338" customWidth="1"/>
    <col min="15115" max="15115" width="11.7109375" style="338" bestFit="1" customWidth="1"/>
    <col min="15116" max="15360" width="11.42578125" style="338"/>
    <col min="15361" max="15361" width="3.7109375" style="338" customWidth="1"/>
    <col min="15362" max="15362" width="30.7109375" style="338" customWidth="1"/>
    <col min="15363" max="15363" width="39" style="338" customWidth="1"/>
    <col min="15364" max="15369" width="15.7109375" style="338" customWidth="1"/>
    <col min="15370" max="15370" width="1.7109375" style="338" customWidth="1"/>
    <col min="15371" max="15371" width="11.7109375" style="338" bestFit="1" customWidth="1"/>
    <col min="15372" max="15616" width="11.42578125" style="338"/>
    <col min="15617" max="15617" width="3.7109375" style="338" customWidth="1"/>
    <col min="15618" max="15618" width="30.7109375" style="338" customWidth="1"/>
    <col min="15619" max="15619" width="39" style="338" customWidth="1"/>
    <col min="15620" max="15625" width="15.7109375" style="338" customWidth="1"/>
    <col min="15626" max="15626" width="1.7109375" style="338" customWidth="1"/>
    <col min="15627" max="15627" width="11.7109375" style="338" bestFit="1" customWidth="1"/>
    <col min="15628" max="15872" width="11.42578125" style="338"/>
    <col min="15873" max="15873" width="3.7109375" style="338" customWidth="1"/>
    <col min="15874" max="15874" width="30.7109375" style="338" customWidth="1"/>
    <col min="15875" max="15875" width="39" style="338" customWidth="1"/>
    <col min="15876" max="15881" width="15.7109375" style="338" customWidth="1"/>
    <col min="15882" max="15882" width="1.7109375" style="338" customWidth="1"/>
    <col min="15883" max="15883" width="11.7109375" style="338" bestFit="1" customWidth="1"/>
    <col min="15884" max="16128" width="11.42578125" style="338"/>
    <col min="16129" max="16129" width="3.7109375" style="338" customWidth="1"/>
    <col min="16130" max="16130" width="30.7109375" style="338" customWidth="1"/>
    <col min="16131" max="16131" width="39" style="338" customWidth="1"/>
    <col min="16132" max="16137" width="15.7109375" style="338" customWidth="1"/>
    <col min="16138" max="16138" width="1.7109375" style="338" customWidth="1"/>
    <col min="16139" max="16139" width="11.7109375" style="338" bestFit="1" customWidth="1"/>
    <col min="16140" max="16384" width="11.42578125" style="338"/>
  </cols>
  <sheetData>
    <row r="1" spans="1:11" ht="18" customHeight="1">
      <c r="A1" s="337" t="s">
        <v>141</v>
      </c>
      <c r="B1" s="337"/>
      <c r="C1" s="337"/>
      <c r="D1" s="337"/>
      <c r="E1" s="337"/>
      <c r="F1" s="337"/>
      <c r="G1" s="337"/>
      <c r="H1" s="337"/>
      <c r="I1" s="337"/>
    </row>
    <row r="2" spans="1:11" ht="18" customHeight="1">
      <c r="A2" s="337" t="s">
        <v>143</v>
      </c>
      <c r="B2" s="337"/>
      <c r="C2" s="337"/>
      <c r="D2" s="337"/>
      <c r="E2" s="337"/>
      <c r="F2" s="337"/>
      <c r="G2" s="337"/>
      <c r="H2" s="337"/>
      <c r="I2" s="337"/>
    </row>
    <row r="3" spans="1:11" ht="18" customHeight="1">
      <c r="A3" s="337" t="s">
        <v>254</v>
      </c>
      <c r="B3" s="337"/>
      <c r="C3" s="337"/>
      <c r="D3" s="337"/>
      <c r="E3" s="337"/>
      <c r="F3" s="337"/>
      <c r="G3" s="337"/>
      <c r="H3" s="337"/>
      <c r="I3" s="337"/>
    </row>
    <row r="4" spans="1:11" ht="18" customHeight="1">
      <c r="A4" s="337" t="s">
        <v>145</v>
      </c>
      <c r="B4" s="337"/>
      <c r="C4" s="337"/>
      <c r="D4" s="337"/>
      <c r="E4" s="337"/>
      <c r="F4" s="337"/>
      <c r="G4" s="337"/>
      <c r="H4" s="337"/>
      <c r="I4" s="337"/>
    </row>
    <row r="5" spans="1:11" s="334" customFormat="1" ht="9.9499999999999993" customHeight="1">
      <c r="A5" s="381"/>
      <c r="B5" s="381"/>
      <c r="C5" s="381"/>
      <c r="D5" s="322"/>
      <c r="E5" s="382"/>
      <c r="F5" s="382"/>
      <c r="G5" s="382"/>
      <c r="H5" s="382"/>
      <c r="I5" s="382"/>
    </row>
    <row r="6" spans="1:11" ht="12" customHeight="1">
      <c r="A6" s="343" t="s">
        <v>209</v>
      </c>
      <c r="B6" s="343"/>
      <c r="C6" s="343"/>
      <c r="D6" s="343" t="s">
        <v>255</v>
      </c>
      <c r="E6" s="343"/>
      <c r="F6" s="343"/>
      <c r="G6" s="343"/>
      <c r="H6" s="343"/>
      <c r="I6" s="383" t="s">
        <v>256</v>
      </c>
    </row>
    <row r="7" spans="1:11" ht="27">
      <c r="A7" s="345"/>
      <c r="B7" s="345"/>
      <c r="C7" s="345"/>
      <c r="D7" s="346" t="s">
        <v>257</v>
      </c>
      <c r="E7" s="347" t="s">
        <v>258</v>
      </c>
      <c r="F7" s="346" t="s">
        <v>259</v>
      </c>
      <c r="G7" s="346" t="s">
        <v>211</v>
      </c>
      <c r="H7" s="346" t="s">
        <v>260</v>
      </c>
      <c r="I7" s="344"/>
    </row>
    <row r="8" spans="1:11" ht="12" customHeight="1">
      <c r="A8" s="345"/>
      <c r="B8" s="345"/>
      <c r="C8" s="345"/>
      <c r="D8" s="346" t="s">
        <v>261</v>
      </c>
      <c r="E8" s="346" t="s">
        <v>262</v>
      </c>
      <c r="F8" s="346" t="s">
        <v>263</v>
      </c>
      <c r="G8" s="346" t="s">
        <v>264</v>
      </c>
      <c r="H8" s="346" t="s">
        <v>265</v>
      </c>
      <c r="I8" s="346" t="s">
        <v>266</v>
      </c>
    </row>
    <row r="9" spans="1:11" ht="15" customHeight="1">
      <c r="A9" s="355" t="s">
        <v>302</v>
      </c>
      <c r="B9" s="356"/>
      <c r="C9" s="357"/>
      <c r="D9" s="358"/>
      <c r="E9" s="358"/>
      <c r="F9" s="358"/>
      <c r="G9" s="358"/>
      <c r="H9" s="358"/>
      <c r="I9" s="358"/>
      <c r="K9" s="354"/>
    </row>
    <row r="10" spans="1:11" ht="15" customHeight="1">
      <c r="A10" s="355" t="s">
        <v>303</v>
      </c>
      <c r="B10" s="356"/>
      <c r="C10" s="357"/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0</v>
      </c>
      <c r="K10" s="354"/>
    </row>
    <row r="11" spans="1:11" ht="15" customHeight="1">
      <c r="A11" s="364" t="s">
        <v>304</v>
      </c>
      <c r="B11" s="361"/>
      <c r="C11" s="362"/>
      <c r="D11" s="384">
        <v>0</v>
      </c>
      <c r="E11" s="384">
        <v>0</v>
      </c>
      <c r="F11" s="384">
        <v>0</v>
      </c>
      <c r="G11" s="384">
        <v>0</v>
      </c>
      <c r="H11" s="384">
        <v>0</v>
      </c>
      <c r="I11" s="384">
        <v>0</v>
      </c>
      <c r="K11" s="354"/>
    </row>
    <row r="12" spans="1:11" ht="15" customHeight="1">
      <c r="A12" s="364" t="s">
        <v>305</v>
      </c>
      <c r="B12" s="361"/>
      <c r="C12" s="362"/>
      <c r="D12" s="384">
        <v>0</v>
      </c>
      <c r="E12" s="384">
        <v>0</v>
      </c>
      <c r="F12" s="384">
        <v>0</v>
      </c>
      <c r="G12" s="384">
        <v>0</v>
      </c>
      <c r="H12" s="384">
        <v>0</v>
      </c>
      <c r="I12" s="384">
        <v>0</v>
      </c>
      <c r="K12" s="354"/>
    </row>
    <row r="13" spans="1:11" ht="15" customHeight="1">
      <c r="A13" s="364" t="s">
        <v>306</v>
      </c>
      <c r="B13" s="361"/>
      <c r="C13" s="362"/>
      <c r="D13" s="384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0</v>
      </c>
      <c r="K13" s="354"/>
    </row>
    <row r="14" spans="1:11" ht="24" customHeight="1">
      <c r="A14" s="364" t="s">
        <v>307</v>
      </c>
      <c r="B14" s="361"/>
      <c r="C14" s="362"/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K14" s="354"/>
    </row>
    <row r="15" spans="1:11" ht="15" customHeight="1">
      <c r="A15" s="364" t="s">
        <v>308</v>
      </c>
      <c r="B15" s="361"/>
      <c r="C15" s="362"/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K15" s="354"/>
    </row>
    <row r="16" spans="1:11" ht="15" customHeight="1">
      <c r="A16" s="364" t="s">
        <v>309</v>
      </c>
      <c r="B16" s="361"/>
      <c r="C16" s="362"/>
      <c r="D16" s="384">
        <v>0</v>
      </c>
      <c r="E16" s="384">
        <v>0</v>
      </c>
      <c r="F16" s="384">
        <v>0</v>
      </c>
      <c r="G16" s="384">
        <v>0</v>
      </c>
      <c r="H16" s="384">
        <v>0</v>
      </c>
      <c r="I16" s="384">
        <v>0</v>
      </c>
      <c r="J16" s="385"/>
      <c r="K16" s="354"/>
    </row>
    <row r="17" spans="1:11" ht="15" customHeight="1">
      <c r="A17" s="364" t="s">
        <v>310</v>
      </c>
      <c r="B17" s="361"/>
      <c r="C17" s="362"/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4">
        <v>0</v>
      </c>
      <c r="K17" s="354"/>
    </row>
    <row r="18" spans="1:11" ht="15" customHeight="1">
      <c r="A18" s="364" t="s">
        <v>311</v>
      </c>
      <c r="B18" s="361"/>
      <c r="C18" s="362"/>
      <c r="D18" s="384">
        <v>0</v>
      </c>
      <c r="E18" s="384">
        <v>0</v>
      </c>
      <c r="F18" s="384">
        <v>0</v>
      </c>
      <c r="G18" s="384">
        <v>0</v>
      </c>
      <c r="H18" s="384">
        <v>0</v>
      </c>
      <c r="I18" s="384">
        <v>0</v>
      </c>
      <c r="K18" s="354"/>
    </row>
    <row r="19" spans="1:11" ht="15" customHeight="1">
      <c r="A19" s="355" t="s">
        <v>312</v>
      </c>
      <c r="B19" s="356"/>
      <c r="C19" s="357"/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K19" s="354"/>
    </row>
    <row r="20" spans="1:11" ht="15" customHeight="1">
      <c r="A20" s="360"/>
      <c r="B20" s="361" t="s">
        <v>313</v>
      </c>
      <c r="C20" s="362"/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K20" s="354"/>
    </row>
    <row r="21" spans="1:11" ht="15" customHeight="1">
      <c r="A21" s="360"/>
      <c r="B21" s="361" t="s">
        <v>314</v>
      </c>
      <c r="C21" s="362"/>
      <c r="D21" s="384">
        <v>0</v>
      </c>
      <c r="E21" s="384">
        <v>0</v>
      </c>
      <c r="F21" s="384">
        <v>0</v>
      </c>
      <c r="G21" s="384">
        <v>0</v>
      </c>
      <c r="H21" s="384">
        <v>0</v>
      </c>
      <c r="I21" s="384">
        <v>0</v>
      </c>
      <c r="K21" s="354"/>
    </row>
    <row r="22" spans="1:11" ht="15" customHeight="1">
      <c r="A22" s="360"/>
      <c r="B22" s="361" t="s">
        <v>315</v>
      </c>
      <c r="C22" s="362"/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0</v>
      </c>
      <c r="K22" s="354"/>
    </row>
    <row r="23" spans="1:11" ht="15" customHeight="1">
      <c r="A23" s="360"/>
      <c r="B23" s="361" t="s">
        <v>316</v>
      </c>
      <c r="C23" s="362"/>
      <c r="D23" s="384">
        <v>0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K23" s="354"/>
    </row>
    <row r="24" spans="1:11" ht="15" customHeight="1">
      <c r="A24" s="355" t="s">
        <v>317</v>
      </c>
      <c r="B24" s="356"/>
      <c r="C24" s="357"/>
      <c r="D24" s="358">
        <v>0</v>
      </c>
      <c r="E24" s="358">
        <v>0</v>
      </c>
      <c r="F24" s="358">
        <v>0</v>
      </c>
      <c r="G24" s="358">
        <v>0</v>
      </c>
      <c r="H24" s="358">
        <v>0</v>
      </c>
      <c r="I24" s="358">
        <v>0</v>
      </c>
      <c r="K24" s="354"/>
    </row>
    <row r="25" spans="1:11" ht="15" customHeight="1">
      <c r="A25" s="360"/>
      <c r="B25" s="361" t="s">
        <v>318</v>
      </c>
      <c r="C25" s="362"/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K25" s="354"/>
    </row>
    <row r="26" spans="1:11" ht="15" customHeight="1">
      <c r="A26" s="360"/>
      <c r="B26" s="361" t="s">
        <v>319</v>
      </c>
      <c r="C26" s="362"/>
      <c r="D26" s="384">
        <v>0</v>
      </c>
      <c r="E26" s="384">
        <v>0</v>
      </c>
      <c r="F26" s="384">
        <v>0</v>
      </c>
      <c r="G26" s="384">
        <v>0</v>
      </c>
      <c r="H26" s="384">
        <v>0</v>
      </c>
      <c r="I26" s="384">
        <v>0</v>
      </c>
      <c r="K26" s="354"/>
    </row>
    <row r="27" spans="1:11" ht="15" customHeight="1">
      <c r="A27" s="355" t="s">
        <v>320</v>
      </c>
      <c r="B27" s="356"/>
      <c r="C27" s="357"/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6">
        <v>0</v>
      </c>
      <c r="K27" s="354"/>
    </row>
    <row r="28" spans="1:11" ht="15" customHeight="1">
      <c r="A28" s="355" t="s">
        <v>321</v>
      </c>
      <c r="B28" s="356"/>
      <c r="C28" s="357"/>
      <c r="D28" s="386">
        <v>0</v>
      </c>
      <c r="E28" s="386">
        <v>0</v>
      </c>
      <c r="F28" s="386">
        <v>0</v>
      </c>
      <c r="G28" s="386">
        <v>0</v>
      </c>
      <c r="H28" s="386">
        <v>0</v>
      </c>
      <c r="I28" s="386">
        <v>0</v>
      </c>
      <c r="K28" s="354"/>
    </row>
    <row r="29" spans="1:11" ht="15" customHeight="1">
      <c r="A29" s="365"/>
      <c r="B29" s="366"/>
      <c r="C29" s="367"/>
      <c r="D29" s="358"/>
      <c r="E29" s="358"/>
      <c r="F29" s="358"/>
      <c r="G29" s="358"/>
      <c r="H29" s="358"/>
      <c r="I29" s="358"/>
      <c r="K29" s="354"/>
    </row>
    <row r="30" spans="1:11" ht="15" customHeight="1">
      <c r="A30" s="355" t="s">
        <v>322</v>
      </c>
      <c r="B30" s="356"/>
      <c r="C30" s="357"/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6">
        <v>0</v>
      </c>
      <c r="K30" s="354"/>
    </row>
    <row r="31" spans="1:11" ht="15" customHeight="1">
      <c r="A31" s="355"/>
      <c r="B31" s="356"/>
      <c r="C31" s="357"/>
      <c r="D31" s="358"/>
      <c r="E31" s="358"/>
      <c r="F31" s="358"/>
      <c r="G31" s="358"/>
      <c r="H31" s="358"/>
      <c r="I31" s="358"/>
      <c r="K31" s="354"/>
    </row>
    <row r="32" spans="1:11" ht="15" customHeight="1">
      <c r="A32" s="355" t="s">
        <v>323</v>
      </c>
      <c r="B32" s="356"/>
      <c r="C32" s="357"/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58">
        <v>0</v>
      </c>
      <c r="K32" s="354"/>
    </row>
    <row r="33" spans="1:11" ht="15" customHeight="1">
      <c r="A33" s="355" t="s">
        <v>324</v>
      </c>
      <c r="B33" s="356"/>
      <c r="C33" s="357"/>
      <c r="D33" s="386">
        <v>0</v>
      </c>
      <c r="E33" s="386">
        <v>0</v>
      </c>
      <c r="F33" s="386">
        <v>0</v>
      </c>
      <c r="G33" s="386">
        <v>0</v>
      </c>
      <c r="H33" s="386">
        <v>0</v>
      </c>
      <c r="I33" s="386">
        <v>0</v>
      </c>
      <c r="K33" s="354"/>
    </row>
    <row r="34" spans="1:11" ht="15" customHeight="1">
      <c r="A34" s="364"/>
      <c r="B34" s="361"/>
      <c r="C34" s="362"/>
      <c r="D34" s="358"/>
      <c r="E34" s="358"/>
      <c r="F34" s="358"/>
      <c r="G34" s="358"/>
      <c r="H34" s="358"/>
      <c r="I34" s="358"/>
      <c r="K34" s="354"/>
    </row>
    <row r="35" spans="1:11" ht="15" customHeight="1">
      <c r="A35" s="387" t="s">
        <v>325</v>
      </c>
      <c r="B35" s="388"/>
      <c r="C35" s="389"/>
      <c r="D35" s="390">
        <v>91545075</v>
      </c>
      <c r="E35" s="390">
        <v>5137158</v>
      </c>
      <c r="F35" s="390">
        <v>96682233</v>
      </c>
      <c r="G35" s="390">
        <v>96682958</v>
      </c>
      <c r="H35" s="390">
        <v>96611591</v>
      </c>
      <c r="I35" s="390">
        <v>5066516</v>
      </c>
      <c r="K35" s="354"/>
    </row>
    <row r="36" spans="1:11" ht="15" customHeight="1">
      <c r="A36" s="365"/>
      <c r="B36" s="366"/>
      <c r="C36" s="367"/>
      <c r="D36" s="358"/>
      <c r="E36" s="358"/>
      <c r="F36" s="358"/>
      <c r="G36" s="358"/>
      <c r="H36" s="358"/>
      <c r="I36" s="358"/>
      <c r="K36" s="354"/>
    </row>
    <row r="37" spans="1:11" ht="15" customHeight="1">
      <c r="A37" s="355" t="s">
        <v>326</v>
      </c>
      <c r="B37" s="356"/>
      <c r="C37" s="357"/>
      <c r="D37" s="358"/>
      <c r="E37" s="358"/>
      <c r="F37" s="358"/>
      <c r="G37" s="358"/>
      <c r="H37" s="358"/>
      <c r="I37" s="358"/>
      <c r="K37" s="354"/>
    </row>
    <row r="38" spans="1:11" ht="19.5" customHeight="1">
      <c r="A38" s="391" t="s">
        <v>327</v>
      </c>
      <c r="B38" s="392"/>
      <c r="C38" s="393"/>
      <c r="D38" s="386"/>
      <c r="E38" s="386"/>
      <c r="F38" s="386"/>
      <c r="G38" s="386"/>
      <c r="H38" s="386"/>
      <c r="I38" s="386"/>
      <c r="K38" s="354"/>
    </row>
    <row r="39" spans="1:11" ht="22.5" customHeight="1">
      <c r="A39" s="391" t="s">
        <v>328</v>
      </c>
      <c r="B39" s="392"/>
      <c r="C39" s="393"/>
      <c r="D39" s="386"/>
      <c r="E39" s="386"/>
      <c r="F39" s="386"/>
      <c r="G39" s="386"/>
      <c r="H39" s="386"/>
      <c r="I39" s="386"/>
      <c r="K39" s="354"/>
    </row>
    <row r="40" spans="1:11" ht="15" customHeight="1">
      <c r="A40" s="394" t="s">
        <v>329</v>
      </c>
      <c r="B40" s="395"/>
      <c r="C40" s="396"/>
      <c r="D40" s="386"/>
      <c r="E40" s="386"/>
      <c r="F40" s="386"/>
      <c r="G40" s="386"/>
      <c r="H40" s="386"/>
      <c r="I40" s="386"/>
      <c r="K40" s="354"/>
    </row>
    <row r="41" spans="1:11" ht="12" customHeight="1">
      <c r="A41" s="397"/>
      <c r="B41" s="398"/>
      <c r="C41" s="399"/>
      <c r="D41" s="400"/>
      <c r="E41" s="400"/>
      <c r="F41" s="400"/>
      <c r="G41" s="400"/>
      <c r="H41" s="400"/>
      <c r="I41" s="400"/>
      <c r="K41" s="354"/>
    </row>
    <row r="42" spans="1:11" ht="12" customHeight="1" thickBot="1">
      <c r="A42" s="401"/>
      <c r="B42" s="401"/>
      <c r="C42" s="401"/>
      <c r="D42" s="402"/>
      <c r="E42" s="402"/>
      <c r="F42" s="402"/>
      <c r="G42" s="402"/>
      <c r="H42" s="402"/>
      <c r="I42" s="402"/>
      <c r="K42" s="354"/>
    </row>
    <row r="43" spans="1:11">
      <c r="A43" s="403"/>
      <c r="B43" s="404"/>
      <c r="C43" s="403"/>
      <c r="D43" s="403"/>
      <c r="E43" s="403"/>
      <c r="F43" s="403"/>
      <c r="G43" s="403"/>
      <c r="H43" s="403"/>
      <c r="I43" s="403"/>
    </row>
    <row r="44" spans="1:11" ht="12" customHeight="1">
      <c r="B44" s="354"/>
    </row>
    <row r="45" spans="1:11" ht="12" customHeight="1">
      <c r="B45" s="354"/>
    </row>
    <row r="46" spans="1:11" ht="12" customHeight="1">
      <c r="B46" s="354"/>
    </row>
    <row r="47" spans="1:11" ht="12" customHeight="1">
      <c r="B47" s="379"/>
    </row>
    <row r="48" spans="1:11" ht="12" customHeight="1"/>
    <row r="49" spans="1:9" ht="12" customHeight="1"/>
    <row r="50" spans="1:9" ht="12" customHeight="1"/>
    <row r="51" spans="1:9" ht="12" customHeight="1"/>
    <row r="52" spans="1:9" ht="12" customHeight="1"/>
    <row r="53" spans="1:9" ht="12" customHeight="1"/>
    <row r="54" spans="1:9" ht="12" customHeight="1"/>
    <row r="55" spans="1:9" ht="12" customHeight="1"/>
    <row r="56" spans="1:9" ht="12" customHeight="1">
      <c r="C56" s="338" t="s">
        <v>301</v>
      </c>
    </row>
    <row r="57" spans="1:9" ht="12" customHeight="1"/>
    <row r="58" spans="1:9" ht="12" customHeight="1"/>
    <row r="59" spans="1:9" ht="12" customHeight="1"/>
    <row r="60" spans="1:9" ht="12" customHeight="1"/>
    <row r="61" spans="1:9" ht="12" customHeight="1"/>
    <row r="62" spans="1:9" ht="12" customHeight="1"/>
    <row r="63" spans="1:9" s="380" customFormat="1" ht="12" customHeight="1">
      <c r="A63" s="338"/>
      <c r="B63" s="338"/>
      <c r="C63" s="338"/>
      <c r="D63" s="338"/>
      <c r="E63" s="338"/>
      <c r="F63" s="338"/>
      <c r="G63" s="338"/>
      <c r="H63" s="338"/>
      <c r="I63" s="338"/>
    </row>
    <row r="64" spans="1:9" ht="12" customHeight="1"/>
    <row r="65" ht="12" customHeight="1"/>
    <row r="66" ht="12" customHeight="1"/>
    <row r="67" ht="12" customHeight="1"/>
    <row r="69" ht="5.0999999999999996" customHeight="1"/>
    <row r="70" ht="6" customHeight="1"/>
  </sheetData>
  <sheetProtection selectLockedCells="1"/>
  <mergeCells count="38">
    <mergeCell ref="A41:C41"/>
    <mergeCell ref="A34:C34"/>
    <mergeCell ref="A35:C35"/>
    <mergeCell ref="A37:C37"/>
    <mergeCell ref="A38:C38"/>
    <mergeCell ref="A39:C39"/>
    <mergeCell ref="A40:C40"/>
    <mergeCell ref="A27:C27"/>
    <mergeCell ref="A28:C28"/>
    <mergeCell ref="A30:C30"/>
    <mergeCell ref="A31:C31"/>
    <mergeCell ref="A32:C32"/>
    <mergeCell ref="A33:C33"/>
    <mergeCell ref="B21:C21"/>
    <mergeCell ref="B22:C22"/>
    <mergeCell ref="B23:C23"/>
    <mergeCell ref="A24:C24"/>
    <mergeCell ref="B25:C25"/>
    <mergeCell ref="B26:C26"/>
    <mergeCell ref="A15:C15"/>
    <mergeCell ref="A16:C16"/>
    <mergeCell ref="A17:C17"/>
    <mergeCell ref="A18:C18"/>
    <mergeCell ref="A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98425196850393704" right="0.19685039370078741" top="0.59055118110236227" bottom="0.19685039370078741" header="0" footer="0"/>
  <pageSetup scale="74" orientation="landscape" horizontalDpi="300" verticalDpi="300" r:id="rId1"/>
  <headerFooter>
    <oddFooter>&amp;CLDF / 5.2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view="pageBreakPreview" zoomScaleSheetLayoutView="100" workbookViewId="0">
      <selection activeCell="B36" sqref="B36"/>
    </sheetView>
  </sheetViews>
  <sheetFormatPr baseColWidth="10" defaultRowHeight="15"/>
  <cols>
    <col min="1" max="1" width="4.5703125" style="338" customWidth="1"/>
    <col min="2" max="2" width="57.28515625" style="338" customWidth="1"/>
    <col min="3" max="8" width="12.7109375" style="338" customWidth="1"/>
    <col min="257" max="257" width="4.5703125" customWidth="1"/>
    <col min="258" max="258" width="57.28515625" customWidth="1"/>
    <col min="259" max="264" width="12.7109375" customWidth="1"/>
    <col min="513" max="513" width="4.5703125" customWidth="1"/>
    <col min="514" max="514" width="57.28515625" customWidth="1"/>
    <col min="515" max="520" width="12.7109375" customWidth="1"/>
    <col min="769" max="769" width="4.5703125" customWidth="1"/>
    <col min="770" max="770" width="57.28515625" customWidth="1"/>
    <col min="771" max="776" width="12.7109375" customWidth="1"/>
    <col min="1025" max="1025" width="4.5703125" customWidth="1"/>
    <col min="1026" max="1026" width="57.28515625" customWidth="1"/>
    <col min="1027" max="1032" width="12.7109375" customWidth="1"/>
    <col min="1281" max="1281" width="4.5703125" customWidth="1"/>
    <col min="1282" max="1282" width="57.28515625" customWidth="1"/>
    <col min="1283" max="1288" width="12.7109375" customWidth="1"/>
    <col min="1537" max="1537" width="4.5703125" customWidth="1"/>
    <col min="1538" max="1538" width="57.28515625" customWidth="1"/>
    <col min="1539" max="1544" width="12.7109375" customWidth="1"/>
    <col min="1793" max="1793" width="4.5703125" customWidth="1"/>
    <col min="1794" max="1794" width="57.28515625" customWidth="1"/>
    <col min="1795" max="1800" width="12.7109375" customWidth="1"/>
    <col min="2049" max="2049" width="4.5703125" customWidth="1"/>
    <col min="2050" max="2050" width="57.28515625" customWidth="1"/>
    <col min="2051" max="2056" width="12.7109375" customWidth="1"/>
    <col min="2305" max="2305" width="4.5703125" customWidth="1"/>
    <col min="2306" max="2306" width="57.28515625" customWidth="1"/>
    <col min="2307" max="2312" width="12.7109375" customWidth="1"/>
    <col min="2561" max="2561" width="4.5703125" customWidth="1"/>
    <col min="2562" max="2562" width="57.28515625" customWidth="1"/>
    <col min="2563" max="2568" width="12.7109375" customWidth="1"/>
    <col min="2817" max="2817" width="4.5703125" customWidth="1"/>
    <col min="2818" max="2818" width="57.28515625" customWidth="1"/>
    <col min="2819" max="2824" width="12.7109375" customWidth="1"/>
    <col min="3073" max="3073" width="4.5703125" customWidth="1"/>
    <col min="3074" max="3074" width="57.28515625" customWidth="1"/>
    <col min="3075" max="3080" width="12.7109375" customWidth="1"/>
    <col min="3329" max="3329" width="4.5703125" customWidth="1"/>
    <col min="3330" max="3330" width="57.28515625" customWidth="1"/>
    <col min="3331" max="3336" width="12.7109375" customWidth="1"/>
    <col min="3585" max="3585" width="4.5703125" customWidth="1"/>
    <col min="3586" max="3586" width="57.28515625" customWidth="1"/>
    <col min="3587" max="3592" width="12.7109375" customWidth="1"/>
    <col min="3841" max="3841" width="4.5703125" customWidth="1"/>
    <col min="3842" max="3842" width="57.28515625" customWidth="1"/>
    <col min="3843" max="3848" width="12.7109375" customWidth="1"/>
    <col min="4097" max="4097" width="4.5703125" customWidth="1"/>
    <col min="4098" max="4098" width="57.28515625" customWidth="1"/>
    <col min="4099" max="4104" width="12.7109375" customWidth="1"/>
    <col min="4353" max="4353" width="4.5703125" customWidth="1"/>
    <col min="4354" max="4354" width="57.28515625" customWidth="1"/>
    <col min="4355" max="4360" width="12.7109375" customWidth="1"/>
    <col min="4609" max="4609" width="4.5703125" customWidth="1"/>
    <col min="4610" max="4610" width="57.28515625" customWidth="1"/>
    <col min="4611" max="4616" width="12.7109375" customWidth="1"/>
    <col min="4865" max="4865" width="4.5703125" customWidth="1"/>
    <col min="4866" max="4866" width="57.28515625" customWidth="1"/>
    <col min="4867" max="4872" width="12.7109375" customWidth="1"/>
    <col min="5121" max="5121" width="4.5703125" customWidth="1"/>
    <col min="5122" max="5122" width="57.28515625" customWidth="1"/>
    <col min="5123" max="5128" width="12.7109375" customWidth="1"/>
    <col min="5377" max="5377" width="4.5703125" customWidth="1"/>
    <col min="5378" max="5378" width="57.28515625" customWidth="1"/>
    <col min="5379" max="5384" width="12.7109375" customWidth="1"/>
    <col min="5633" max="5633" width="4.5703125" customWidth="1"/>
    <col min="5634" max="5634" width="57.28515625" customWidth="1"/>
    <col min="5635" max="5640" width="12.7109375" customWidth="1"/>
    <col min="5889" max="5889" width="4.5703125" customWidth="1"/>
    <col min="5890" max="5890" width="57.28515625" customWidth="1"/>
    <col min="5891" max="5896" width="12.7109375" customWidth="1"/>
    <col min="6145" max="6145" width="4.5703125" customWidth="1"/>
    <col min="6146" max="6146" width="57.28515625" customWidth="1"/>
    <col min="6147" max="6152" width="12.7109375" customWidth="1"/>
    <col min="6401" max="6401" width="4.5703125" customWidth="1"/>
    <col min="6402" max="6402" width="57.28515625" customWidth="1"/>
    <col min="6403" max="6408" width="12.7109375" customWidth="1"/>
    <col min="6657" max="6657" width="4.5703125" customWidth="1"/>
    <col min="6658" max="6658" width="57.28515625" customWidth="1"/>
    <col min="6659" max="6664" width="12.7109375" customWidth="1"/>
    <col min="6913" max="6913" width="4.5703125" customWidth="1"/>
    <col min="6914" max="6914" width="57.28515625" customWidth="1"/>
    <col min="6915" max="6920" width="12.7109375" customWidth="1"/>
    <col min="7169" max="7169" width="4.5703125" customWidth="1"/>
    <col min="7170" max="7170" width="57.28515625" customWidth="1"/>
    <col min="7171" max="7176" width="12.7109375" customWidth="1"/>
    <col min="7425" max="7425" width="4.5703125" customWidth="1"/>
    <col min="7426" max="7426" width="57.28515625" customWidth="1"/>
    <col min="7427" max="7432" width="12.7109375" customWidth="1"/>
    <col min="7681" max="7681" width="4.5703125" customWidth="1"/>
    <col min="7682" max="7682" width="57.28515625" customWidth="1"/>
    <col min="7683" max="7688" width="12.7109375" customWidth="1"/>
    <col min="7937" max="7937" width="4.5703125" customWidth="1"/>
    <col min="7938" max="7938" width="57.28515625" customWidth="1"/>
    <col min="7939" max="7944" width="12.7109375" customWidth="1"/>
    <col min="8193" max="8193" width="4.5703125" customWidth="1"/>
    <col min="8194" max="8194" width="57.28515625" customWidth="1"/>
    <col min="8195" max="8200" width="12.7109375" customWidth="1"/>
    <col min="8449" max="8449" width="4.5703125" customWidth="1"/>
    <col min="8450" max="8450" width="57.28515625" customWidth="1"/>
    <col min="8451" max="8456" width="12.7109375" customWidth="1"/>
    <col min="8705" max="8705" width="4.5703125" customWidth="1"/>
    <col min="8706" max="8706" width="57.28515625" customWidth="1"/>
    <col min="8707" max="8712" width="12.7109375" customWidth="1"/>
    <col min="8961" max="8961" width="4.5703125" customWidth="1"/>
    <col min="8962" max="8962" width="57.28515625" customWidth="1"/>
    <col min="8963" max="8968" width="12.7109375" customWidth="1"/>
    <col min="9217" max="9217" width="4.5703125" customWidth="1"/>
    <col min="9218" max="9218" width="57.28515625" customWidth="1"/>
    <col min="9219" max="9224" width="12.7109375" customWidth="1"/>
    <col min="9473" max="9473" width="4.5703125" customWidth="1"/>
    <col min="9474" max="9474" width="57.28515625" customWidth="1"/>
    <col min="9475" max="9480" width="12.7109375" customWidth="1"/>
    <col min="9729" max="9729" width="4.5703125" customWidth="1"/>
    <col min="9730" max="9730" width="57.28515625" customWidth="1"/>
    <col min="9731" max="9736" width="12.7109375" customWidth="1"/>
    <col min="9985" max="9985" width="4.5703125" customWidth="1"/>
    <col min="9986" max="9986" width="57.28515625" customWidth="1"/>
    <col min="9987" max="9992" width="12.7109375" customWidth="1"/>
    <col min="10241" max="10241" width="4.5703125" customWidth="1"/>
    <col min="10242" max="10242" width="57.28515625" customWidth="1"/>
    <col min="10243" max="10248" width="12.7109375" customWidth="1"/>
    <col min="10497" max="10497" width="4.5703125" customWidth="1"/>
    <col min="10498" max="10498" width="57.28515625" customWidth="1"/>
    <col min="10499" max="10504" width="12.7109375" customWidth="1"/>
    <col min="10753" max="10753" width="4.5703125" customWidth="1"/>
    <col min="10754" max="10754" width="57.28515625" customWidth="1"/>
    <col min="10755" max="10760" width="12.7109375" customWidth="1"/>
    <col min="11009" max="11009" width="4.5703125" customWidth="1"/>
    <col min="11010" max="11010" width="57.28515625" customWidth="1"/>
    <col min="11011" max="11016" width="12.7109375" customWidth="1"/>
    <col min="11265" max="11265" width="4.5703125" customWidth="1"/>
    <col min="11266" max="11266" width="57.28515625" customWidth="1"/>
    <col min="11267" max="11272" width="12.7109375" customWidth="1"/>
    <col min="11521" max="11521" width="4.5703125" customWidth="1"/>
    <col min="11522" max="11522" width="57.28515625" customWidth="1"/>
    <col min="11523" max="11528" width="12.7109375" customWidth="1"/>
    <col min="11777" max="11777" width="4.5703125" customWidth="1"/>
    <col min="11778" max="11778" width="57.28515625" customWidth="1"/>
    <col min="11779" max="11784" width="12.7109375" customWidth="1"/>
    <col min="12033" max="12033" width="4.5703125" customWidth="1"/>
    <col min="12034" max="12034" width="57.28515625" customWidth="1"/>
    <col min="12035" max="12040" width="12.7109375" customWidth="1"/>
    <col min="12289" max="12289" width="4.5703125" customWidth="1"/>
    <col min="12290" max="12290" width="57.28515625" customWidth="1"/>
    <col min="12291" max="12296" width="12.7109375" customWidth="1"/>
    <col min="12545" max="12545" width="4.5703125" customWidth="1"/>
    <col min="12546" max="12546" width="57.28515625" customWidth="1"/>
    <col min="12547" max="12552" width="12.7109375" customWidth="1"/>
    <col min="12801" max="12801" width="4.5703125" customWidth="1"/>
    <col min="12802" max="12802" width="57.28515625" customWidth="1"/>
    <col min="12803" max="12808" width="12.7109375" customWidth="1"/>
    <col min="13057" max="13057" width="4.5703125" customWidth="1"/>
    <col min="13058" max="13058" width="57.28515625" customWidth="1"/>
    <col min="13059" max="13064" width="12.7109375" customWidth="1"/>
    <col min="13313" max="13313" width="4.5703125" customWidth="1"/>
    <col min="13314" max="13314" width="57.28515625" customWidth="1"/>
    <col min="13315" max="13320" width="12.7109375" customWidth="1"/>
    <col min="13569" max="13569" width="4.5703125" customWidth="1"/>
    <col min="13570" max="13570" width="57.28515625" customWidth="1"/>
    <col min="13571" max="13576" width="12.7109375" customWidth="1"/>
    <col min="13825" max="13825" width="4.5703125" customWidth="1"/>
    <col min="13826" max="13826" width="57.28515625" customWidth="1"/>
    <col min="13827" max="13832" width="12.7109375" customWidth="1"/>
    <col min="14081" max="14081" width="4.5703125" customWidth="1"/>
    <col min="14082" max="14082" width="57.28515625" customWidth="1"/>
    <col min="14083" max="14088" width="12.7109375" customWidth="1"/>
    <col min="14337" max="14337" width="4.5703125" customWidth="1"/>
    <col min="14338" max="14338" width="57.28515625" customWidth="1"/>
    <col min="14339" max="14344" width="12.7109375" customWidth="1"/>
    <col min="14593" max="14593" width="4.5703125" customWidth="1"/>
    <col min="14594" max="14594" width="57.28515625" customWidth="1"/>
    <col min="14595" max="14600" width="12.7109375" customWidth="1"/>
    <col min="14849" max="14849" width="4.5703125" customWidth="1"/>
    <col min="14850" max="14850" width="57.28515625" customWidth="1"/>
    <col min="14851" max="14856" width="12.7109375" customWidth="1"/>
    <col min="15105" max="15105" width="4.5703125" customWidth="1"/>
    <col min="15106" max="15106" width="57.28515625" customWidth="1"/>
    <col min="15107" max="15112" width="12.7109375" customWidth="1"/>
    <col min="15361" max="15361" width="4.5703125" customWidth="1"/>
    <col min="15362" max="15362" width="57.28515625" customWidth="1"/>
    <col min="15363" max="15368" width="12.7109375" customWidth="1"/>
    <col min="15617" max="15617" width="4.5703125" customWidth="1"/>
    <col min="15618" max="15618" width="57.28515625" customWidth="1"/>
    <col min="15619" max="15624" width="12.7109375" customWidth="1"/>
    <col min="15873" max="15873" width="4.5703125" customWidth="1"/>
    <col min="15874" max="15874" width="57.28515625" customWidth="1"/>
    <col min="15875" max="15880" width="12.7109375" customWidth="1"/>
    <col min="16129" max="16129" width="4.5703125" customWidth="1"/>
    <col min="16130" max="16130" width="57.28515625" customWidth="1"/>
    <col min="16131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331</v>
      </c>
      <c r="B3" s="405"/>
      <c r="C3" s="405"/>
      <c r="D3" s="405"/>
      <c r="E3" s="405"/>
      <c r="F3" s="405"/>
      <c r="G3" s="405"/>
      <c r="H3" s="405"/>
    </row>
    <row r="4" spans="1:8" s="317" customFormat="1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 s="317" customFormat="1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>
      <c r="A6" s="406" t="s">
        <v>333</v>
      </c>
      <c r="B6" s="406"/>
      <c r="C6" s="406"/>
      <c r="D6" s="406"/>
      <c r="E6" s="406"/>
      <c r="F6" s="406"/>
      <c r="G6" s="406"/>
      <c r="H6" s="406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54.7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355" t="s">
        <v>339</v>
      </c>
      <c r="B10" s="356"/>
      <c r="C10" s="414">
        <f>+C11+C19+C29+'[2]EAPED NE COG (2)'!C11+'[2]EAPED NE COG (2)'!C21+'[2]EAPED NE COG (2)'!C31+'[2]EAPED NE COG (3)'!C11+'[2]EAPED NE COG (3)'!C19+'[2]EAPED NE COG (3)'!C23</f>
        <v>91545075.409999996</v>
      </c>
      <c r="D10" s="414">
        <f>+D11+D19+D29+'[2]EAPED NE COG (2)'!D11+'[2]EAPED NE COG (2)'!D21+'[2]EAPED NE COG (2)'!D31+'[2]EAPED NE COG (3)'!D11+'[2]EAPED NE COG (3)'!D19+'[2]EAPED NE COG (3)'!D23</f>
        <v>5138236.29</v>
      </c>
      <c r="E10" s="414">
        <f>+E11+E19+E29+'[2]EAPED NE COG (2)'!E11+'[2]EAPED NE COG (2)'!E21+'[2]EAPED NE COG (2)'!E31+'[2]EAPED NE COG (3)'!E11+'[2]EAPED NE COG (3)'!E19+'[2]EAPED NE COG (3)'!E23</f>
        <v>96683312.079999998</v>
      </c>
      <c r="F10" s="414">
        <f>+F11+F19+F29+'[2]EAPED NE COG (2)'!F11+'[2]EAPED NE COG (2)'!F21+'[2]EAPED NE COG (2)'!F31+'[2]EAPED NE COG (3)'!F11+'[2]EAPED NE COG (3)'!F19+'[2]EAPED NE COG (3)'!F23</f>
        <v>96683311.75</v>
      </c>
      <c r="G10" s="414">
        <f>+G11+G19+G29+'[2]EAPED NE COG (2)'!G11+'[2]EAPED NE COG (2)'!G21+'[2]EAPED NE COG (2)'!G31+'[2]EAPED NE COG (3)'!G11+'[2]EAPED NE COG (3)'!G19+'[2]EAPED NE COG (3)'!G23</f>
        <v>91760943.890000015</v>
      </c>
      <c r="H10" s="414">
        <f>E10-F10</f>
        <v>0.32999999821186066</v>
      </c>
    </row>
    <row r="11" spans="1:8" ht="15" customHeight="1">
      <c r="A11" s="355" t="s">
        <v>340</v>
      </c>
      <c r="B11" s="356"/>
      <c r="C11" s="415">
        <f t="shared" ref="C11:H11" si="0">SUM(C12:C18)</f>
        <v>46389291</v>
      </c>
      <c r="D11" s="415">
        <f t="shared" si="0"/>
        <v>3886177.9599999995</v>
      </c>
      <c r="E11" s="415">
        <f t="shared" si="0"/>
        <v>50275468.960000001</v>
      </c>
      <c r="F11" s="415">
        <f t="shared" si="0"/>
        <v>50275468.960000001</v>
      </c>
      <c r="G11" s="415">
        <f t="shared" si="0"/>
        <v>47524707.370000005</v>
      </c>
      <c r="H11" s="416">
        <f t="shared" si="0"/>
        <v>0</v>
      </c>
    </row>
    <row r="12" spans="1:8" ht="15" customHeight="1">
      <c r="A12" s="360"/>
      <c r="B12" s="417" t="s">
        <v>341</v>
      </c>
      <c r="C12" s="416">
        <v>12882554</v>
      </c>
      <c r="D12" s="418">
        <v>-415975.33</v>
      </c>
      <c r="E12" s="416">
        <v>12466578.67</v>
      </c>
      <c r="F12" s="416">
        <v>12466578.67</v>
      </c>
      <c r="G12" s="416">
        <v>12470875.09</v>
      </c>
      <c r="H12" s="416">
        <f>+E12-F12</f>
        <v>0</v>
      </c>
    </row>
    <row r="13" spans="1:8" ht="15" customHeight="1">
      <c r="A13" s="360"/>
      <c r="B13" s="417" t="s">
        <v>342</v>
      </c>
      <c r="C13" s="416">
        <v>180000</v>
      </c>
      <c r="D13" s="418">
        <v>-180000</v>
      </c>
      <c r="E13" s="416">
        <v>0</v>
      </c>
      <c r="F13" s="416">
        <v>0</v>
      </c>
      <c r="G13" s="416">
        <v>0</v>
      </c>
      <c r="H13" s="416">
        <f t="shared" ref="H13:H38" si="1">+E13-F13</f>
        <v>0</v>
      </c>
    </row>
    <row r="14" spans="1:8" ht="15" customHeight="1">
      <c r="A14" s="360"/>
      <c r="B14" s="417" t="s">
        <v>343</v>
      </c>
      <c r="C14" s="416">
        <v>4226568</v>
      </c>
      <c r="D14" s="418">
        <v>-291825.53999999998</v>
      </c>
      <c r="E14" s="416">
        <v>3934742.46</v>
      </c>
      <c r="F14" s="416">
        <v>3934742.46</v>
      </c>
      <c r="G14" s="416">
        <v>3934742.46</v>
      </c>
      <c r="H14" s="416">
        <f t="shared" si="1"/>
        <v>0</v>
      </c>
    </row>
    <row r="15" spans="1:8" ht="15" customHeight="1">
      <c r="A15" s="360"/>
      <c r="B15" s="417" t="s">
        <v>344</v>
      </c>
      <c r="C15" s="416">
        <v>14797470</v>
      </c>
      <c r="D15" s="416">
        <v>267571.59999999998</v>
      </c>
      <c r="E15" s="416">
        <v>15065041.6</v>
      </c>
      <c r="F15" s="416">
        <v>15065041.6</v>
      </c>
      <c r="G15" s="416">
        <v>12945437.26</v>
      </c>
      <c r="H15" s="416">
        <f t="shared" si="1"/>
        <v>0</v>
      </c>
    </row>
    <row r="16" spans="1:8" ht="15" customHeight="1">
      <c r="A16" s="360"/>
      <c r="B16" s="417" t="s">
        <v>345</v>
      </c>
      <c r="C16" s="416">
        <v>12538909</v>
      </c>
      <c r="D16" s="416">
        <v>5525898.21</v>
      </c>
      <c r="E16" s="416">
        <v>18064807.210000001</v>
      </c>
      <c r="F16" s="416">
        <v>18064807.210000001</v>
      </c>
      <c r="G16" s="416">
        <v>17429353.539999999</v>
      </c>
      <c r="H16" s="416">
        <f t="shared" si="1"/>
        <v>0</v>
      </c>
    </row>
    <row r="17" spans="1:8" ht="15" customHeight="1">
      <c r="A17" s="360"/>
      <c r="B17" s="417" t="s">
        <v>346</v>
      </c>
      <c r="C17" s="416">
        <v>0</v>
      </c>
      <c r="D17" s="416">
        <v>0</v>
      </c>
      <c r="E17" s="416">
        <v>0</v>
      </c>
      <c r="F17" s="416">
        <v>0</v>
      </c>
      <c r="G17" s="416">
        <v>0</v>
      </c>
      <c r="H17" s="416">
        <f t="shared" si="1"/>
        <v>0</v>
      </c>
    </row>
    <row r="18" spans="1:8" ht="15" customHeight="1">
      <c r="A18" s="360"/>
      <c r="B18" s="417" t="s">
        <v>347</v>
      </c>
      <c r="C18" s="416">
        <v>1763790</v>
      </c>
      <c r="D18" s="418">
        <v>-1019490.98</v>
      </c>
      <c r="E18" s="416">
        <v>744299.02</v>
      </c>
      <c r="F18" s="416">
        <v>744299.02</v>
      </c>
      <c r="G18" s="416">
        <v>744299.02</v>
      </c>
      <c r="H18" s="416">
        <f t="shared" si="1"/>
        <v>0</v>
      </c>
    </row>
    <row r="19" spans="1:8" ht="15" customHeight="1">
      <c r="A19" s="355" t="s">
        <v>348</v>
      </c>
      <c r="B19" s="356"/>
      <c r="C19" s="415">
        <f>SUM(C20:C28)</f>
        <v>11971339</v>
      </c>
      <c r="D19" s="419">
        <f>SUM(D20:D28)</f>
        <v>-2535542.8199999998</v>
      </c>
      <c r="E19" s="415">
        <f>SUM(E20:E28)</f>
        <v>9435796.5599999987</v>
      </c>
      <c r="F19" s="415">
        <f>SUM(F20:F28)</f>
        <v>9435796.2300000004</v>
      </c>
      <c r="G19" s="415">
        <f>SUM(G20:G28)</f>
        <v>8808786.5600000005</v>
      </c>
      <c r="H19" s="416">
        <f t="shared" si="1"/>
        <v>0.32999999821186066</v>
      </c>
    </row>
    <row r="20" spans="1:8" ht="15" customHeight="1">
      <c r="A20" s="360"/>
      <c r="B20" s="417" t="s">
        <v>349</v>
      </c>
      <c r="C20" s="416">
        <v>1245821</v>
      </c>
      <c r="D20" s="416">
        <v>720814.76</v>
      </c>
      <c r="E20" s="416">
        <v>1966635.76</v>
      </c>
      <c r="F20" s="416">
        <v>1966635.76</v>
      </c>
      <c r="G20" s="416">
        <v>1752971.04</v>
      </c>
      <c r="H20" s="416">
        <f t="shared" si="1"/>
        <v>0</v>
      </c>
    </row>
    <row r="21" spans="1:8" ht="15" customHeight="1">
      <c r="A21" s="360"/>
      <c r="B21" s="417" t="s">
        <v>350</v>
      </c>
      <c r="C21" s="416">
        <v>14712</v>
      </c>
      <c r="D21" s="416">
        <v>1115029</v>
      </c>
      <c r="E21" s="416">
        <v>1129741.3799999999</v>
      </c>
      <c r="F21" s="416">
        <v>1129741.26</v>
      </c>
      <c r="G21" s="416">
        <v>1105932.96</v>
      </c>
      <c r="H21" s="416">
        <f t="shared" si="1"/>
        <v>0.11999999987892807</v>
      </c>
    </row>
    <row r="22" spans="1:8" ht="15" customHeight="1">
      <c r="A22" s="360"/>
      <c r="B22" s="417" t="s">
        <v>351</v>
      </c>
      <c r="C22" s="416">
        <v>0</v>
      </c>
      <c r="D22" s="416">
        <v>66850.600000000006</v>
      </c>
      <c r="E22" s="416">
        <v>66850.600000000006</v>
      </c>
      <c r="F22" s="416">
        <v>66850.600000000006</v>
      </c>
      <c r="G22" s="420">
        <v>66850.600000000006</v>
      </c>
      <c r="H22" s="416">
        <f t="shared" si="1"/>
        <v>0</v>
      </c>
    </row>
    <row r="23" spans="1:8" ht="15" customHeight="1">
      <c r="A23" s="360"/>
      <c r="B23" s="417" t="s">
        <v>352</v>
      </c>
      <c r="C23" s="416">
        <v>6223232</v>
      </c>
      <c r="D23" s="418">
        <v>-5430924.8099999996</v>
      </c>
      <c r="E23" s="416">
        <v>792307.19</v>
      </c>
      <c r="F23" s="416">
        <v>792307.19</v>
      </c>
      <c r="G23" s="416">
        <v>579812.68999999994</v>
      </c>
      <c r="H23" s="416">
        <f t="shared" si="1"/>
        <v>0</v>
      </c>
    </row>
    <row r="24" spans="1:8" ht="15" customHeight="1">
      <c r="A24" s="360"/>
      <c r="B24" s="417" t="s">
        <v>353</v>
      </c>
      <c r="C24" s="416">
        <v>1975058</v>
      </c>
      <c r="D24" s="418">
        <v>-1343343.81</v>
      </c>
      <c r="E24" s="416">
        <v>631714.18999999994</v>
      </c>
      <c r="F24" s="416">
        <v>631714.18999999994</v>
      </c>
      <c r="G24" s="416">
        <v>469314.19</v>
      </c>
      <c r="H24" s="416">
        <f t="shared" si="1"/>
        <v>0</v>
      </c>
    </row>
    <row r="25" spans="1:8" ht="15" customHeight="1">
      <c r="A25" s="360"/>
      <c r="B25" s="417" t="s">
        <v>354</v>
      </c>
      <c r="C25" s="416">
        <v>2213760</v>
      </c>
      <c r="D25" s="418">
        <v>-981597.79</v>
      </c>
      <c r="E25" s="416">
        <v>1232162.21</v>
      </c>
      <c r="F25" s="416">
        <v>1232162</v>
      </c>
      <c r="G25" s="416">
        <v>1231861.74</v>
      </c>
      <c r="H25" s="416">
        <f t="shared" si="1"/>
        <v>0.2099999999627471</v>
      </c>
    </row>
    <row r="26" spans="1:8" ht="15" customHeight="1">
      <c r="A26" s="360"/>
      <c r="B26" s="417" t="s">
        <v>355</v>
      </c>
      <c r="C26" s="416">
        <v>0</v>
      </c>
      <c r="D26" s="416">
        <v>3472769</v>
      </c>
      <c r="E26" s="416">
        <v>3472769</v>
      </c>
      <c r="F26" s="416">
        <v>3472769</v>
      </c>
      <c r="G26" s="416">
        <v>3462679.11</v>
      </c>
      <c r="H26" s="416">
        <f t="shared" si="1"/>
        <v>0</v>
      </c>
    </row>
    <row r="27" spans="1:8" ht="15" customHeight="1">
      <c r="A27" s="360"/>
      <c r="B27" s="417" t="s">
        <v>356</v>
      </c>
      <c r="C27" s="416">
        <v>0</v>
      </c>
      <c r="D27" s="416">
        <v>0</v>
      </c>
      <c r="E27" s="416">
        <v>0</v>
      </c>
      <c r="F27" s="416">
        <v>0</v>
      </c>
      <c r="G27" s="416">
        <v>0</v>
      </c>
      <c r="H27" s="416">
        <f t="shared" si="1"/>
        <v>0</v>
      </c>
    </row>
    <row r="28" spans="1:8" ht="15" customHeight="1">
      <c r="A28" s="360"/>
      <c r="B28" s="417" t="s">
        <v>357</v>
      </c>
      <c r="C28" s="416">
        <v>298756</v>
      </c>
      <c r="D28" s="418">
        <v>-155139.76999999999</v>
      </c>
      <c r="E28" s="416">
        <v>143616.23000000001</v>
      </c>
      <c r="F28" s="416">
        <v>143616.23000000001</v>
      </c>
      <c r="G28" s="416">
        <v>139364.23000000001</v>
      </c>
      <c r="H28" s="416">
        <f t="shared" si="1"/>
        <v>0</v>
      </c>
    </row>
    <row r="29" spans="1:8" ht="15" customHeight="1">
      <c r="A29" s="355" t="s">
        <v>358</v>
      </c>
      <c r="B29" s="356"/>
      <c r="C29" s="415">
        <f>SUM(C30:C36)</f>
        <v>19165835</v>
      </c>
      <c r="D29" s="419">
        <f>SUM(D30:D38)</f>
        <v>-6138282.4499999993</v>
      </c>
      <c r="E29" s="415">
        <f>SUM(E30:E38)</f>
        <v>13027552.549999999</v>
      </c>
      <c r="F29" s="415">
        <f>SUM(F30:F38)</f>
        <v>13027552.549999999</v>
      </c>
      <c r="G29" s="415">
        <f>SUM(G30:G38)</f>
        <v>12228776.389999999</v>
      </c>
      <c r="H29" s="415">
        <f>SUM(H30:H38)</f>
        <v>0</v>
      </c>
    </row>
    <row r="30" spans="1:8" ht="15" customHeight="1">
      <c r="A30" s="360"/>
      <c r="B30" s="417" t="s">
        <v>359</v>
      </c>
      <c r="C30" s="416">
        <v>17148189</v>
      </c>
      <c r="D30" s="418">
        <v>-10510973.4</v>
      </c>
      <c r="E30" s="416">
        <v>6637215.5999999996</v>
      </c>
      <c r="F30" s="416">
        <v>6637215.5999999996</v>
      </c>
      <c r="G30" s="416">
        <v>6560058.9500000002</v>
      </c>
      <c r="H30" s="416">
        <f t="shared" si="1"/>
        <v>0</v>
      </c>
    </row>
    <row r="31" spans="1:8" ht="15" customHeight="1">
      <c r="A31" s="360"/>
      <c r="B31" s="417" t="s">
        <v>360</v>
      </c>
      <c r="C31" s="416">
        <v>134144</v>
      </c>
      <c r="D31" s="418">
        <v>-58307.12</v>
      </c>
      <c r="E31" s="416">
        <v>75836.88</v>
      </c>
      <c r="F31" s="416">
        <v>75836.88</v>
      </c>
      <c r="G31" s="416">
        <v>75836.88</v>
      </c>
      <c r="H31" s="416">
        <f t="shared" si="1"/>
        <v>0</v>
      </c>
    </row>
    <row r="32" spans="1:8" ht="15" customHeight="1">
      <c r="A32" s="360"/>
      <c r="B32" s="417" t="s">
        <v>361</v>
      </c>
      <c r="C32" s="416">
        <v>946800</v>
      </c>
      <c r="D32" s="416">
        <v>520620.24</v>
      </c>
      <c r="E32" s="416">
        <v>1467420.24</v>
      </c>
      <c r="F32" s="416">
        <v>1467420.24</v>
      </c>
      <c r="G32" s="416">
        <v>1297017.46</v>
      </c>
      <c r="H32" s="416">
        <f t="shared" si="1"/>
        <v>0</v>
      </c>
    </row>
    <row r="33" spans="1:8" ht="15" customHeight="1">
      <c r="A33" s="360"/>
      <c r="B33" s="417" t="s">
        <v>362</v>
      </c>
      <c r="C33" s="416">
        <v>421934</v>
      </c>
      <c r="D33" s="416">
        <v>-32892.18</v>
      </c>
      <c r="E33" s="416">
        <v>389041.82</v>
      </c>
      <c r="F33" s="416">
        <v>389041.82</v>
      </c>
      <c r="G33" s="416">
        <v>388983.09</v>
      </c>
      <c r="H33" s="416">
        <f t="shared" si="1"/>
        <v>0</v>
      </c>
    </row>
    <row r="34" spans="1:8" ht="15" customHeight="1">
      <c r="A34" s="360"/>
      <c r="B34" s="417" t="s">
        <v>363</v>
      </c>
      <c r="C34" s="416">
        <v>514768</v>
      </c>
      <c r="D34" s="416">
        <v>2429963.46</v>
      </c>
      <c r="E34" s="416">
        <v>2944731.46</v>
      </c>
      <c r="F34" s="416">
        <v>2944731.46</v>
      </c>
      <c r="G34" s="416">
        <v>2437653.46</v>
      </c>
      <c r="H34" s="416">
        <f t="shared" si="1"/>
        <v>0</v>
      </c>
    </row>
    <row r="35" spans="1:8" ht="15" customHeight="1">
      <c r="A35" s="360"/>
      <c r="B35" s="417" t="s">
        <v>364</v>
      </c>
      <c r="C35" s="416">
        <v>0</v>
      </c>
      <c r="D35" s="416">
        <v>20544.080000000002</v>
      </c>
      <c r="E35" s="416">
        <v>20544.080000000002</v>
      </c>
      <c r="F35" s="416">
        <v>20544.080000000002</v>
      </c>
      <c r="G35" s="416">
        <v>20544.080000000002</v>
      </c>
      <c r="H35" s="416">
        <f t="shared" si="1"/>
        <v>0</v>
      </c>
    </row>
    <row r="36" spans="1:8" ht="15" customHeight="1">
      <c r="A36" s="360"/>
      <c r="B36" s="417" t="s">
        <v>365</v>
      </c>
      <c r="C36" s="416">
        <v>0</v>
      </c>
      <c r="D36" s="416">
        <v>1022350.45</v>
      </c>
      <c r="E36" s="416">
        <v>1022350.45</v>
      </c>
      <c r="F36" s="416">
        <v>1022350.45</v>
      </c>
      <c r="G36" s="416">
        <v>978270.45</v>
      </c>
      <c r="H36" s="416">
        <f t="shared" si="1"/>
        <v>0</v>
      </c>
    </row>
    <row r="37" spans="1:8" ht="15" customHeight="1">
      <c r="A37" s="360"/>
      <c r="B37" s="417" t="s">
        <v>366</v>
      </c>
      <c r="C37" s="416">
        <v>0</v>
      </c>
      <c r="D37" s="416">
        <v>4060</v>
      </c>
      <c r="E37" s="416">
        <v>4060</v>
      </c>
      <c r="F37" s="416">
        <v>4060</v>
      </c>
      <c r="G37" s="416">
        <v>4060</v>
      </c>
      <c r="H37" s="416">
        <f t="shared" si="1"/>
        <v>0</v>
      </c>
    </row>
    <row r="38" spans="1:8" s="423" customFormat="1" ht="20.100000000000001" customHeight="1">
      <c r="A38" s="421"/>
      <c r="B38" s="422" t="s">
        <v>367</v>
      </c>
      <c r="C38" s="416">
        <v>0</v>
      </c>
      <c r="D38" s="416">
        <v>466352.02</v>
      </c>
      <c r="E38" s="416">
        <v>466352.02</v>
      </c>
      <c r="F38" s="416">
        <v>466352.02</v>
      </c>
      <c r="G38" s="416">
        <v>466352.02</v>
      </c>
      <c r="H38" s="416">
        <f t="shared" si="1"/>
        <v>0</v>
      </c>
    </row>
    <row r="39" spans="1:8">
      <c r="A39" s="424"/>
      <c r="B39" s="425" t="s">
        <v>368</v>
      </c>
      <c r="C39" s="426">
        <f t="shared" ref="C39:H39" si="2">C11+C19+C29</f>
        <v>77526465</v>
      </c>
      <c r="D39" s="427">
        <f t="shared" si="2"/>
        <v>-4787647.3099999996</v>
      </c>
      <c r="E39" s="426">
        <f t="shared" si="2"/>
        <v>72738818.069999993</v>
      </c>
      <c r="F39" s="426">
        <f t="shared" si="2"/>
        <v>72738817.739999995</v>
      </c>
      <c r="G39" s="426">
        <f t="shared" si="2"/>
        <v>68562270.320000008</v>
      </c>
      <c r="H39" s="426">
        <f t="shared" si="2"/>
        <v>0.32999999821186066</v>
      </c>
    </row>
    <row r="40" spans="1:8">
      <c r="C40" s="428"/>
      <c r="D40" s="428"/>
      <c r="E40" s="428"/>
      <c r="F40" s="428"/>
      <c r="G40" s="428"/>
      <c r="H40" s="428"/>
    </row>
    <row r="41" spans="1:8">
      <c r="C41" s="429"/>
      <c r="D41" s="429"/>
      <c r="E41" s="429"/>
      <c r="F41" s="429"/>
      <c r="G41" s="429"/>
      <c r="H41" s="429"/>
    </row>
    <row r="42" spans="1:8">
      <c r="C42" s="429"/>
      <c r="D42" s="429"/>
      <c r="E42" s="429"/>
      <c r="F42" s="429"/>
      <c r="G42" s="429"/>
      <c r="H42" s="429"/>
    </row>
    <row r="44" spans="1:8">
      <c r="C44" s="429"/>
      <c r="D44" s="429"/>
      <c r="E44" s="429"/>
      <c r="F44" s="429"/>
      <c r="G44" s="429"/>
      <c r="H44" s="429"/>
    </row>
  </sheetData>
  <sheetProtection selectLockedCells="1"/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82" orientation="landscape" horizontalDpi="300" verticalDpi="300" r:id="rId1"/>
  <headerFooter>
    <oddFooter>&amp;R&amp;8LDF /6.&amp;P</oddFooter>
  </headerFooter>
  <rowBreaks count="3" manualBreakCount="3">
    <brk id="3" max="7" man="1"/>
    <brk id="26" max="16383" man="1"/>
    <brk id="3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SheetLayoutView="100" workbookViewId="0">
      <selection activeCell="A2" sqref="A2:H2"/>
    </sheetView>
  </sheetViews>
  <sheetFormatPr baseColWidth="10" defaultRowHeight="15"/>
  <cols>
    <col min="1" max="1" width="4.5703125" style="338" customWidth="1"/>
    <col min="2" max="2" width="57.28515625" style="338" customWidth="1"/>
    <col min="3" max="3" width="12.7109375" style="338" customWidth="1"/>
    <col min="4" max="4" width="14" style="338" customWidth="1"/>
    <col min="5" max="5" width="14.140625" style="338" customWidth="1"/>
    <col min="6" max="8" width="12.7109375" style="338" customWidth="1"/>
    <col min="257" max="257" width="4.5703125" customWidth="1"/>
    <col min="258" max="258" width="57.28515625" customWidth="1"/>
    <col min="259" max="259" width="12.7109375" customWidth="1"/>
    <col min="260" max="260" width="14" customWidth="1"/>
    <col min="261" max="261" width="14.140625" customWidth="1"/>
    <col min="262" max="264" width="12.7109375" customWidth="1"/>
    <col min="513" max="513" width="4.5703125" customWidth="1"/>
    <col min="514" max="514" width="57.28515625" customWidth="1"/>
    <col min="515" max="515" width="12.7109375" customWidth="1"/>
    <col min="516" max="516" width="14" customWidth="1"/>
    <col min="517" max="517" width="14.140625" customWidth="1"/>
    <col min="518" max="520" width="12.7109375" customWidth="1"/>
    <col min="769" max="769" width="4.5703125" customWidth="1"/>
    <col min="770" max="770" width="57.28515625" customWidth="1"/>
    <col min="771" max="771" width="12.7109375" customWidth="1"/>
    <col min="772" max="772" width="14" customWidth="1"/>
    <col min="773" max="773" width="14.140625" customWidth="1"/>
    <col min="774" max="776" width="12.7109375" customWidth="1"/>
    <col min="1025" max="1025" width="4.5703125" customWidth="1"/>
    <col min="1026" max="1026" width="57.28515625" customWidth="1"/>
    <col min="1027" max="1027" width="12.7109375" customWidth="1"/>
    <col min="1028" max="1028" width="14" customWidth="1"/>
    <col min="1029" max="1029" width="14.140625" customWidth="1"/>
    <col min="1030" max="1032" width="12.7109375" customWidth="1"/>
    <col min="1281" max="1281" width="4.5703125" customWidth="1"/>
    <col min="1282" max="1282" width="57.28515625" customWidth="1"/>
    <col min="1283" max="1283" width="12.7109375" customWidth="1"/>
    <col min="1284" max="1284" width="14" customWidth="1"/>
    <col min="1285" max="1285" width="14.140625" customWidth="1"/>
    <col min="1286" max="1288" width="12.7109375" customWidth="1"/>
    <col min="1537" max="1537" width="4.5703125" customWidth="1"/>
    <col min="1538" max="1538" width="57.28515625" customWidth="1"/>
    <col min="1539" max="1539" width="12.7109375" customWidth="1"/>
    <col min="1540" max="1540" width="14" customWidth="1"/>
    <col min="1541" max="1541" width="14.140625" customWidth="1"/>
    <col min="1542" max="1544" width="12.7109375" customWidth="1"/>
    <col min="1793" max="1793" width="4.5703125" customWidth="1"/>
    <col min="1794" max="1794" width="57.28515625" customWidth="1"/>
    <col min="1795" max="1795" width="12.7109375" customWidth="1"/>
    <col min="1796" max="1796" width="14" customWidth="1"/>
    <col min="1797" max="1797" width="14.140625" customWidth="1"/>
    <col min="1798" max="1800" width="12.7109375" customWidth="1"/>
    <col min="2049" max="2049" width="4.5703125" customWidth="1"/>
    <col min="2050" max="2050" width="57.28515625" customWidth="1"/>
    <col min="2051" max="2051" width="12.7109375" customWidth="1"/>
    <col min="2052" max="2052" width="14" customWidth="1"/>
    <col min="2053" max="2053" width="14.140625" customWidth="1"/>
    <col min="2054" max="2056" width="12.7109375" customWidth="1"/>
    <col min="2305" max="2305" width="4.5703125" customWidth="1"/>
    <col min="2306" max="2306" width="57.28515625" customWidth="1"/>
    <col min="2307" max="2307" width="12.7109375" customWidth="1"/>
    <col min="2308" max="2308" width="14" customWidth="1"/>
    <col min="2309" max="2309" width="14.140625" customWidth="1"/>
    <col min="2310" max="2312" width="12.7109375" customWidth="1"/>
    <col min="2561" max="2561" width="4.5703125" customWidth="1"/>
    <col min="2562" max="2562" width="57.28515625" customWidth="1"/>
    <col min="2563" max="2563" width="12.7109375" customWidth="1"/>
    <col min="2564" max="2564" width="14" customWidth="1"/>
    <col min="2565" max="2565" width="14.140625" customWidth="1"/>
    <col min="2566" max="2568" width="12.7109375" customWidth="1"/>
    <col min="2817" max="2817" width="4.5703125" customWidth="1"/>
    <col min="2818" max="2818" width="57.28515625" customWidth="1"/>
    <col min="2819" max="2819" width="12.7109375" customWidth="1"/>
    <col min="2820" max="2820" width="14" customWidth="1"/>
    <col min="2821" max="2821" width="14.140625" customWidth="1"/>
    <col min="2822" max="2824" width="12.7109375" customWidth="1"/>
    <col min="3073" max="3073" width="4.5703125" customWidth="1"/>
    <col min="3074" max="3074" width="57.28515625" customWidth="1"/>
    <col min="3075" max="3075" width="12.7109375" customWidth="1"/>
    <col min="3076" max="3076" width="14" customWidth="1"/>
    <col min="3077" max="3077" width="14.140625" customWidth="1"/>
    <col min="3078" max="3080" width="12.7109375" customWidth="1"/>
    <col min="3329" max="3329" width="4.5703125" customWidth="1"/>
    <col min="3330" max="3330" width="57.28515625" customWidth="1"/>
    <col min="3331" max="3331" width="12.7109375" customWidth="1"/>
    <col min="3332" max="3332" width="14" customWidth="1"/>
    <col min="3333" max="3333" width="14.140625" customWidth="1"/>
    <col min="3334" max="3336" width="12.7109375" customWidth="1"/>
    <col min="3585" max="3585" width="4.5703125" customWidth="1"/>
    <col min="3586" max="3586" width="57.28515625" customWidth="1"/>
    <col min="3587" max="3587" width="12.7109375" customWidth="1"/>
    <col min="3588" max="3588" width="14" customWidth="1"/>
    <col min="3589" max="3589" width="14.140625" customWidth="1"/>
    <col min="3590" max="3592" width="12.7109375" customWidth="1"/>
    <col min="3841" max="3841" width="4.5703125" customWidth="1"/>
    <col min="3842" max="3842" width="57.28515625" customWidth="1"/>
    <col min="3843" max="3843" width="12.7109375" customWidth="1"/>
    <col min="3844" max="3844" width="14" customWidth="1"/>
    <col min="3845" max="3845" width="14.140625" customWidth="1"/>
    <col min="3846" max="3848" width="12.7109375" customWidth="1"/>
    <col min="4097" max="4097" width="4.5703125" customWidth="1"/>
    <col min="4098" max="4098" width="57.28515625" customWidth="1"/>
    <col min="4099" max="4099" width="12.7109375" customWidth="1"/>
    <col min="4100" max="4100" width="14" customWidth="1"/>
    <col min="4101" max="4101" width="14.140625" customWidth="1"/>
    <col min="4102" max="4104" width="12.7109375" customWidth="1"/>
    <col min="4353" max="4353" width="4.5703125" customWidth="1"/>
    <col min="4354" max="4354" width="57.28515625" customWidth="1"/>
    <col min="4355" max="4355" width="12.7109375" customWidth="1"/>
    <col min="4356" max="4356" width="14" customWidth="1"/>
    <col min="4357" max="4357" width="14.140625" customWidth="1"/>
    <col min="4358" max="4360" width="12.7109375" customWidth="1"/>
    <col min="4609" max="4609" width="4.5703125" customWidth="1"/>
    <col min="4610" max="4610" width="57.28515625" customWidth="1"/>
    <col min="4611" max="4611" width="12.7109375" customWidth="1"/>
    <col min="4612" max="4612" width="14" customWidth="1"/>
    <col min="4613" max="4613" width="14.140625" customWidth="1"/>
    <col min="4614" max="4616" width="12.7109375" customWidth="1"/>
    <col min="4865" max="4865" width="4.5703125" customWidth="1"/>
    <col min="4866" max="4866" width="57.28515625" customWidth="1"/>
    <col min="4867" max="4867" width="12.7109375" customWidth="1"/>
    <col min="4868" max="4868" width="14" customWidth="1"/>
    <col min="4869" max="4869" width="14.140625" customWidth="1"/>
    <col min="4870" max="4872" width="12.7109375" customWidth="1"/>
    <col min="5121" max="5121" width="4.5703125" customWidth="1"/>
    <col min="5122" max="5122" width="57.28515625" customWidth="1"/>
    <col min="5123" max="5123" width="12.7109375" customWidth="1"/>
    <col min="5124" max="5124" width="14" customWidth="1"/>
    <col min="5125" max="5125" width="14.140625" customWidth="1"/>
    <col min="5126" max="5128" width="12.7109375" customWidth="1"/>
    <col min="5377" max="5377" width="4.5703125" customWidth="1"/>
    <col min="5378" max="5378" width="57.28515625" customWidth="1"/>
    <col min="5379" max="5379" width="12.7109375" customWidth="1"/>
    <col min="5380" max="5380" width="14" customWidth="1"/>
    <col min="5381" max="5381" width="14.140625" customWidth="1"/>
    <col min="5382" max="5384" width="12.7109375" customWidth="1"/>
    <col min="5633" max="5633" width="4.5703125" customWidth="1"/>
    <col min="5634" max="5634" width="57.28515625" customWidth="1"/>
    <col min="5635" max="5635" width="12.7109375" customWidth="1"/>
    <col min="5636" max="5636" width="14" customWidth="1"/>
    <col min="5637" max="5637" width="14.140625" customWidth="1"/>
    <col min="5638" max="5640" width="12.7109375" customWidth="1"/>
    <col min="5889" max="5889" width="4.5703125" customWidth="1"/>
    <col min="5890" max="5890" width="57.28515625" customWidth="1"/>
    <col min="5891" max="5891" width="12.7109375" customWidth="1"/>
    <col min="5892" max="5892" width="14" customWidth="1"/>
    <col min="5893" max="5893" width="14.140625" customWidth="1"/>
    <col min="5894" max="5896" width="12.7109375" customWidth="1"/>
    <col min="6145" max="6145" width="4.5703125" customWidth="1"/>
    <col min="6146" max="6146" width="57.28515625" customWidth="1"/>
    <col min="6147" max="6147" width="12.7109375" customWidth="1"/>
    <col min="6148" max="6148" width="14" customWidth="1"/>
    <col min="6149" max="6149" width="14.140625" customWidth="1"/>
    <col min="6150" max="6152" width="12.7109375" customWidth="1"/>
    <col min="6401" max="6401" width="4.5703125" customWidth="1"/>
    <col min="6402" max="6402" width="57.28515625" customWidth="1"/>
    <col min="6403" max="6403" width="12.7109375" customWidth="1"/>
    <col min="6404" max="6404" width="14" customWidth="1"/>
    <col min="6405" max="6405" width="14.140625" customWidth="1"/>
    <col min="6406" max="6408" width="12.7109375" customWidth="1"/>
    <col min="6657" max="6657" width="4.5703125" customWidth="1"/>
    <col min="6658" max="6658" width="57.28515625" customWidth="1"/>
    <col min="6659" max="6659" width="12.7109375" customWidth="1"/>
    <col min="6660" max="6660" width="14" customWidth="1"/>
    <col min="6661" max="6661" width="14.140625" customWidth="1"/>
    <col min="6662" max="6664" width="12.7109375" customWidth="1"/>
    <col min="6913" max="6913" width="4.5703125" customWidth="1"/>
    <col min="6914" max="6914" width="57.28515625" customWidth="1"/>
    <col min="6915" max="6915" width="12.7109375" customWidth="1"/>
    <col min="6916" max="6916" width="14" customWidth="1"/>
    <col min="6917" max="6917" width="14.140625" customWidth="1"/>
    <col min="6918" max="6920" width="12.7109375" customWidth="1"/>
    <col min="7169" max="7169" width="4.5703125" customWidth="1"/>
    <col min="7170" max="7170" width="57.28515625" customWidth="1"/>
    <col min="7171" max="7171" width="12.7109375" customWidth="1"/>
    <col min="7172" max="7172" width="14" customWidth="1"/>
    <col min="7173" max="7173" width="14.140625" customWidth="1"/>
    <col min="7174" max="7176" width="12.7109375" customWidth="1"/>
    <col min="7425" max="7425" width="4.5703125" customWidth="1"/>
    <col min="7426" max="7426" width="57.28515625" customWidth="1"/>
    <col min="7427" max="7427" width="12.7109375" customWidth="1"/>
    <col min="7428" max="7428" width="14" customWidth="1"/>
    <col min="7429" max="7429" width="14.140625" customWidth="1"/>
    <col min="7430" max="7432" width="12.7109375" customWidth="1"/>
    <col min="7681" max="7681" width="4.5703125" customWidth="1"/>
    <col min="7682" max="7682" width="57.28515625" customWidth="1"/>
    <col min="7683" max="7683" width="12.7109375" customWidth="1"/>
    <col min="7684" max="7684" width="14" customWidth="1"/>
    <col min="7685" max="7685" width="14.140625" customWidth="1"/>
    <col min="7686" max="7688" width="12.7109375" customWidth="1"/>
    <col min="7937" max="7937" width="4.5703125" customWidth="1"/>
    <col min="7938" max="7938" width="57.28515625" customWidth="1"/>
    <col min="7939" max="7939" width="12.7109375" customWidth="1"/>
    <col min="7940" max="7940" width="14" customWidth="1"/>
    <col min="7941" max="7941" width="14.140625" customWidth="1"/>
    <col min="7942" max="7944" width="12.7109375" customWidth="1"/>
    <col min="8193" max="8193" width="4.5703125" customWidth="1"/>
    <col min="8194" max="8194" width="57.28515625" customWidth="1"/>
    <col min="8195" max="8195" width="12.7109375" customWidth="1"/>
    <col min="8196" max="8196" width="14" customWidth="1"/>
    <col min="8197" max="8197" width="14.140625" customWidth="1"/>
    <col min="8198" max="8200" width="12.7109375" customWidth="1"/>
    <col min="8449" max="8449" width="4.5703125" customWidth="1"/>
    <col min="8450" max="8450" width="57.28515625" customWidth="1"/>
    <col min="8451" max="8451" width="12.7109375" customWidth="1"/>
    <col min="8452" max="8452" width="14" customWidth="1"/>
    <col min="8453" max="8453" width="14.140625" customWidth="1"/>
    <col min="8454" max="8456" width="12.7109375" customWidth="1"/>
    <col min="8705" max="8705" width="4.5703125" customWidth="1"/>
    <col min="8706" max="8706" width="57.28515625" customWidth="1"/>
    <col min="8707" max="8707" width="12.7109375" customWidth="1"/>
    <col min="8708" max="8708" width="14" customWidth="1"/>
    <col min="8709" max="8709" width="14.140625" customWidth="1"/>
    <col min="8710" max="8712" width="12.7109375" customWidth="1"/>
    <col min="8961" max="8961" width="4.5703125" customWidth="1"/>
    <col min="8962" max="8962" width="57.28515625" customWidth="1"/>
    <col min="8963" max="8963" width="12.7109375" customWidth="1"/>
    <col min="8964" max="8964" width="14" customWidth="1"/>
    <col min="8965" max="8965" width="14.140625" customWidth="1"/>
    <col min="8966" max="8968" width="12.7109375" customWidth="1"/>
    <col min="9217" max="9217" width="4.5703125" customWidth="1"/>
    <col min="9218" max="9218" width="57.28515625" customWidth="1"/>
    <col min="9219" max="9219" width="12.7109375" customWidth="1"/>
    <col min="9220" max="9220" width="14" customWidth="1"/>
    <col min="9221" max="9221" width="14.140625" customWidth="1"/>
    <col min="9222" max="9224" width="12.7109375" customWidth="1"/>
    <col min="9473" max="9473" width="4.5703125" customWidth="1"/>
    <col min="9474" max="9474" width="57.28515625" customWidth="1"/>
    <col min="9475" max="9475" width="12.7109375" customWidth="1"/>
    <col min="9476" max="9476" width="14" customWidth="1"/>
    <col min="9477" max="9477" width="14.140625" customWidth="1"/>
    <col min="9478" max="9480" width="12.7109375" customWidth="1"/>
    <col min="9729" max="9729" width="4.5703125" customWidth="1"/>
    <col min="9730" max="9730" width="57.28515625" customWidth="1"/>
    <col min="9731" max="9731" width="12.7109375" customWidth="1"/>
    <col min="9732" max="9732" width="14" customWidth="1"/>
    <col min="9733" max="9733" width="14.140625" customWidth="1"/>
    <col min="9734" max="9736" width="12.7109375" customWidth="1"/>
    <col min="9985" max="9985" width="4.5703125" customWidth="1"/>
    <col min="9986" max="9986" width="57.28515625" customWidth="1"/>
    <col min="9987" max="9987" width="12.7109375" customWidth="1"/>
    <col min="9988" max="9988" width="14" customWidth="1"/>
    <col min="9989" max="9989" width="14.140625" customWidth="1"/>
    <col min="9990" max="9992" width="12.7109375" customWidth="1"/>
    <col min="10241" max="10241" width="4.5703125" customWidth="1"/>
    <col min="10242" max="10242" width="57.28515625" customWidth="1"/>
    <col min="10243" max="10243" width="12.7109375" customWidth="1"/>
    <col min="10244" max="10244" width="14" customWidth="1"/>
    <col min="10245" max="10245" width="14.140625" customWidth="1"/>
    <col min="10246" max="10248" width="12.7109375" customWidth="1"/>
    <col min="10497" max="10497" width="4.5703125" customWidth="1"/>
    <col min="10498" max="10498" width="57.28515625" customWidth="1"/>
    <col min="10499" max="10499" width="12.7109375" customWidth="1"/>
    <col min="10500" max="10500" width="14" customWidth="1"/>
    <col min="10501" max="10501" width="14.140625" customWidth="1"/>
    <col min="10502" max="10504" width="12.7109375" customWidth="1"/>
    <col min="10753" max="10753" width="4.5703125" customWidth="1"/>
    <col min="10754" max="10754" width="57.28515625" customWidth="1"/>
    <col min="10755" max="10755" width="12.7109375" customWidth="1"/>
    <col min="10756" max="10756" width="14" customWidth="1"/>
    <col min="10757" max="10757" width="14.140625" customWidth="1"/>
    <col min="10758" max="10760" width="12.7109375" customWidth="1"/>
    <col min="11009" max="11009" width="4.5703125" customWidth="1"/>
    <col min="11010" max="11010" width="57.28515625" customWidth="1"/>
    <col min="11011" max="11011" width="12.7109375" customWidth="1"/>
    <col min="11012" max="11012" width="14" customWidth="1"/>
    <col min="11013" max="11013" width="14.140625" customWidth="1"/>
    <col min="11014" max="11016" width="12.7109375" customWidth="1"/>
    <col min="11265" max="11265" width="4.5703125" customWidth="1"/>
    <col min="11266" max="11266" width="57.28515625" customWidth="1"/>
    <col min="11267" max="11267" width="12.7109375" customWidth="1"/>
    <col min="11268" max="11268" width="14" customWidth="1"/>
    <col min="11269" max="11269" width="14.140625" customWidth="1"/>
    <col min="11270" max="11272" width="12.7109375" customWidth="1"/>
    <col min="11521" max="11521" width="4.5703125" customWidth="1"/>
    <col min="11522" max="11522" width="57.28515625" customWidth="1"/>
    <col min="11523" max="11523" width="12.7109375" customWidth="1"/>
    <col min="11524" max="11524" width="14" customWidth="1"/>
    <col min="11525" max="11525" width="14.140625" customWidth="1"/>
    <col min="11526" max="11528" width="12.7109375" customWidth="1"/>
    <col min="11777" max="11777" width="4.5703125" customWidth="1"/>
    <col min="11778" max="11778" width="57.28515625" customWidth="1"/>
    <col min="11779" max="11779" width="12.7109375" customWidth="1"/>
    <col min="11780" max="11780" width="14" customWidth="1"/>
    <col min="11781" max="11781" width="14.140625" customWidth="1"/>
    <col min="11782" max="11784" width="12.7109375" customWidth="1"/>
    <col min="12033" max="12033" width="4.5703125" customWidth="1"/>
    <col min="12034" max="12034" width="57.28515625" customWidth="1"/>
    <col min="12035" max="12035" width="12.7109375" customWidth="1"/>
    <col min="12036" max="12036" width="14" customWidth="1"/>
    <col min="12037" max="12037" width="14.140625" customWidth="1"/>
    <col min="12038" max="12040" width="12.7109375" customWidth="1"/>
    <col min="12289" max="12289" width="4.5703125" customWidth="1"/>
    <col min="12290" max="12290" width="57.28515625" customWidth="1"/>
    <col min="12291" max="12291" width="12.7109375" customWidth="1"/>
    <col min="12292" max="12292" width="14" customWidth="1"/>
    <col min="12293" max="12293" width="14.140625" customWidth="1"/>
    <col min="12294" max="12296" width="12.7109375" customWidth="1"/>
    <col min="12545" max="12545" width="4.5703125" customWidth="1"/>
    <col min="12546" max="12546" width="57.28515625" customWidth="1"/>
    <col min="12547" max="12547" width="12.7109375" customWidth="1"/>
    <col min="12548" max="12548" width="14" customWidth="1"/>
    <col min="12549" max="12549" width="14.140625" customWidth="1"/>
    <col min="12550" max="12552" width="12.7109375" customWidth="1"/>
    <col min="12801" max="12801" width="4.5703125" customWidth="1"/>
    <col min="12802" max="12802" width="57.28515625" customWidth="1"/>
    <col min="12803" max="12803" width="12.7109375" customWidth="1"/>
    <col min="12804" max="12804" width="14" customWidth="1"/>
    <col min="12805" max="12805" width="14.140625" customWidth="1"/>
    <col min="12806" max="12808" width="12.7109375" customWidth="1"/>
    <col min="13057" max="13057" width="4.5703125" customWidth="1"/>
    <col min="13058" max="13058" width="57.28515625" customWidth="1"/>
    <col min="13059" max="13059" width="12.7109375" customWidth="1"/>
    <col min="13060" max="13060" width="14" customWidth="1"/>
    <col min="13061" max="13061" width="14.140625" customWidth="1"/>
    <col min="13062" max="13064" width="12.7109375" customWidth="1"/>
    <col min="13313" max="13313" width="4.5703125" customWidth="1"/>
    <col min="13314" max="13314" width="57.28515625" customWidth="1"/>
    <col min="13315" max="13315" width="12.7109375" customWidth="1"/>
    <col min="13316" max="13316" width="14" customWidth="1"/>
    <col min="13317" max="13317" width="14.140625" customWidth="1"/>
    <col min="13318" max="13320" width="12.7109375" customWidth="1"/>
    <col min="13569" max="13569" width="4.5703125" customWidth="1"/>
    <col min="13570" max="13570" width="57.28515625" customWidth="1"/>
    <col min="13571" max="13571" width="12.7109375" customWidth="1"/>
    <col min="13572" max="13572" width="14" customWidth="1"/>
    <col min="13573" max="13573" width="14.140625" customWidth="1"/>
    <col min="13574" max="13576" width="12.7109375" customWidth="1"/>
    <col min="13825" max="13825" width="4.5703125" customWidth="1"/>
    <col min="13826" max="13826" width="57.28515625" customWidth="1"/>
    <col min="13827" max="13827" width="12.7109375" customWidth="1"/>
    <col min="13828" max="13828" width="14" customWidth="1"/>
    <col min="13829" max="13829" width="14.140625" customWidth="1"/>
    <col min="13830" max="13832" width="12.7109375" customWidth="1"/>
    <col min="14081" max="14081" width="4.5703125" customWidth="1"/>
    <col min="14082" max="14082" width="57.28515625" customWidth="1"/>
    <col min="14083" max="14083" width="12.7109375" customWidth="1"/>
    <col min="14084" max="14084" width="14" customWidth="1"/>
    <col min="14085" max="14085" width="14.140625" customWidth="1"/>
    <col min="14086" max="14088" width="12.7109375" customWidth="1"/>
    <col min="14337" max="14337" width="4.5703125" customWidth="1"/>
    <col min="14338" max="14338" width="57.28515625" customWidth="1"/>
    <col min="14339" max="14339" width="12.7109375" customWidth="1"/>
    <col min="14340" max="14340" width="14" customWidth="1"/>
    <col min="14341" max="14341" width="14.140625" customWidth="1"/>
    <col min="14342" max="14344" width="12.7109375" customWidth="1"/>
    <col min="14593" max="14593" width="4.5703125" customWidth="1"/>
    <col min="14594" max="14594" width="57.28515625" customWidth="1"/>
    <col min="14595" max="14595" width="12.7109375" customWidth="1"/>
    <col min="14596" max="14596" width="14" customWidth="1"/>
    <col min="14597" max="14597" width="14.140625" customWidth="1"/>
    <col min="14598" max="14600" width="12.7109375" customWidth="1"/>
    <col min="14849" max="14849" width="4.5703125" customWidth="1"/>
    <col min="14850" max="14850" width="57.28515625" customWidth="1"/>
    <col min="14851" max="14851" width="12.7109375" customWidth="1"/>
    <col min="14852" max="14852" width="14" customWidth="1"/>
    <col min="14853" max="14853" width="14.140625" customWidth="1"/>
    <col min="14854" max="14856" width="12.7109375" customWidth="1"/>
    <col min="15105" max="15105" width="4.5703125" customWidth="1"/>
    <col min="15106" max="15106" width="57.28515625" customWidth="1"/>
    <col min="15107" max="15107" width="12.7109375" customWidth="1"/>
    <col min="15108" max="15108" width="14" customWidth="1"/>
    <col min="15109" max="15109" width="14.140625" customWidth="1"/>
    <col min="15110" max="15112" width="12.7109375" customWidth="1"/>
    <col min="15361" max="15361" width="4.5703125" customWidth="1"/>
    <col min="15362" max="15362" width="57.28515625" customWidth="1"/>
    <col min="15363" max="15363" width="12.7109375" customWidth="1"/>
    <col min="15364" max="15364" width="14" customWidth="1"/>
    <col min="15365" max="15365" width="14.140625" customWidth="1"/>
    <col min="15366" max="15368" width="12.7109375" customWidth="1"/>
    <col min="15617" max="15617" width="4.5703125" customWidth="1"/>
    <col min="15618" max="15618" width="57.28515625" customWidth="1"/>
    <col min="15619" max="15619" width="12.7109375" customWidth="1"/>
    <col min="15620" max="15620" width="14" customWidth="1"/>
    <col min="15621" max="15621" width="14.140625" customWidth="1"/>
    <col min="15622" max="15624" width="12.7109375" customWidth="1"/>
    <col min="15873" max="15873" width="4.5703125" customWidth="1"/>
    <col min="15874" max="15874" width="57.28515625" customWidth="1"/>
    <col min="15875" max="15875" width="12.7109375" customWidth="1"/>
    <col min="15876" max="15876" width="14" customWidth="1"/>
    <col min="15877" max="15877" width="14.140625" customWidth="1"/>
    <col min="15878" max="15880" width="12.7109375" customWidth="1"/>
    <col min="16129" max="16129" width="4.5703125" customWidth="1"/>
    <col min="16130" max="16130" width="57.28515625" customWidth="1"/>
    <col min="16131" max="16131" width="12.7109375" customWidth="1"/>
    <col min="16132" max="16132" width="14" customWidth="1"/>
    <col min="16133" max="16133" width="14.140625" customWidth="1"/>
    <col min="16134" max="16136" width="12.7109375" customWidth="1"/>
  </cols>
  <sheetData>
    <row r="1" spans="1:8">
      <c r="A1" s="405" t="s">
        <v>141</v>
      </c>
      <c r="B1" s="405"/>
      <c r="C1" s="405"/>
      <c r="D1" s="405"/>
      <c r="E1" s="405"/>
      <c r="F1" s="405"/>
      <c r="G1" s="405"/>
      <c r="H1" s="405"/>
    </row>
    <row r="2" spans="1:8">
      <c r="A2" s="405" t="s">
        <v>330</v>
      </c>
      <c r="B2" s="405"/>
      <c r="C2" s="405"/>
      <c r="D2" s="405"/>
      <c r="E2" s="405"/>
      <c r="F2" s="405"/>
      <c r="G2" s="405"/>
      <c r="H2" s="405"/>
    </row>
    <row r="3" spans="1:8">
      <c r="A3" s="405" t="s">
        <v>331</v>
      </c>
      <c r="B3" s="405"/>
      <c r="C3" s="405"/>
      <c r="D3" s="405"/>
      <c r="E3" s="405"/>
      <c r="F3" s="405"/>
      <c r="G3" s="405"/>
      <c r="H3" s="405"/>
    </row>
    <row r="4" spans="1:8">
      <c r="A4" s="405" t="s">
        <v>332</v>
      </c>
      <c r="B4" s="405"/>
      <c r="C4" s="405"/>
      <c r="D4" s="405"/>
      <c r="E4" s="405"/>
      <c r="F4" s="405"/>
      <c r="G4" s="405"/>
      <c r="H4" s="405"/>
    </row>
    <row r="5" spans="1:8">
      <c r="A5" s="406" t="s">
        <v>173</v>
      </c>
      <c r="B5" s="406"/>
      <c r="C5" s="406"/>
      <c r="D5" s="406"/>
      <c r="E5" s="406"/>
      <c r="F5" s="406"/>
      <c r="G5" s="406"/>
      <c r="H5" s="406"/>
    </row>
    <row r="6" spans="1:8" s="317" customFormat="1">
      <c r="A6" s="430" t="s">
        <v>333</v>
      </c>
      <c r="B6" s="430"/>
      <c r="C6" s="430"/>
      <c r="D6" s="430"/>
      <c r="E6" s="430"/>
      <c r="F6" s="430"/>
      <c r="G6" s="430"/>
      <c r="H6" s="430"/>
    </row>
    <row r="7" spans="1:8" ht="15.75" thickBot="1">
      <c r="A7" s="407" t="s">
        <v>226</v>
      </c>
      <c r="B7" s="407"/>
      <c r="C7" s="408" t="s">
        <v>334</v>
      </c>
      <c r="D7" s="408"/>
      <c r="E7" s="408"/>
      <c r="F7" s="408"/>
      <c r="G7" s="408"/>
      <c r="H7" s="408" t="s">
        <v>335</v>
      </c>
    </row>
    <row r="8" spans="1:8" ht="27.75" thickBot="1">
      <c r="A8" s="409"/>
      <c r="B8" s="409"/>
      <c r="C8" s="410" t="s">
        <v>227</v>
      </c>
      <c r="D8" s="410" t="s">
        <v>336</v>
      </c>
      <c r="E8" s="410" t="s">
        <v>259</v>
      </c>
      <c r="F8" s="410" t="s">
        <v>211</v>
      </c>
      <c r="G8" s="410" t="s">
        <v>228</v>
      </c>
      <c r="H8" s="411"/>
    </row>
    <row r="9" spans="1:8" ht="11.25" customHeight="1">
      <c r="A9" s="412"/>
      <c r="B9" s="412"/>
      <c r="C9" s="413">
        <v>1</v>
      </c>
      <c r="D9" s="413">
        <v>2</v>
      </c>
      <c r="E9" s="413" t="s">
        <v>337</v>
      </c>
      <c r="F9" s="413">
        <v>4</v>
      </c>
      <c r="G9" s="413">
        <v>5</v>
      </c>
      <c r="H9" s="413" t="s">
        <v>338</v>
      </c>
    </row>
    <row r="10" spans="1:8" ht="15" customHeight="1">
      <c r="A10" s="431"/>
      <c r="B10" s="432"/>
      <c r="C10" s="433"/>
      <c r="D10" s="434"/>
      <c r="E10" s="433"/>
      <c r="F10" s="433"/>
      <c r="G10" s="433"/>
      <c r="H10" s="433"/>
    </row>
    <row r="11" spans="1:8" ht="15" customHeight="1">
      <c r="A11" s="355" t="s">
        <v>369</v>
      </c>
      <c r="B11" s="356"/>
      <c r="C11" s="415">
        <f>SUM(C12:C20)</f>
        <v>14018610.41</v>
      </c>
      <c r="D11" s="415">
        <f>SUM(D12:D20)</f>
        <v>9806923.6199999992</v>
      </c>
      <c r="E11" s="415">
        <f>SUM(E12:E20)</f>
        <v>23825534.030000001</v>
      </c>
      <c r="F11" s="415">
        <f>SUM(F12:F20)</f>
        <v>23825534.030000001</v>
      </c>
      <c r="G11" s="415">
        <f>SUM(G12:G20)</f>
        <v>23097933.57</v>
      </c>
      <c r="H11" s="415">
        <f>E11-F11</f>
        <v>0</v>
      </c>
    </row>
    <row r="12" spans="1:8" ht="15" customHeight="1">
      <c r="A12" s="360"/>
      <c r="B12" s="417" t="s">
        <v>370</v>
      </c>
      <c r="C12" s="435">
        <v>0</v>
      </c>
      <c r="D12" s="435">
        <v>0</v>
      </c>
      <c r="E12" s="435">
        <v>0</v>
      </c>
      <c r="F12" s="435">
        <v>0</v>
      </c>
      <c r="G12" s="435">
        <v>0</v>
      </c>
      <c r="H12" s="435">
        <v>0</v>
      </c>
    </row>
    <row r="13" spans="1:8" ht="15" customHeight="1">
      <c r="A13" s="360"/>
      <c r="B13" s="417" t="s">
        <v>371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8" ht="15" customHeight="1">
      <c r="A14" s="360"/>
      <c r="B14" s="417" t="s">
        <v>372</v>
      </c>
      <c r="C14" s="435">
        <v>0</v>
      </c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8" ht="15" customHeight="1">
      <c r="A15" s="360"/>
      <c r="B15" s="417" t="s">
        <v>373</v>
      </c>
      <c r="C15" s="435">
        <v>14018610.41</v>
      </c>
      <c r="D15" s="435">
        <v>9806923.6199999992</v>
      </c>
      <c r="E15" s="435">
        <v>23825534.030000001</v>
      </c>
      <c r="F15" s="435">
        <v>23825534.030000001</v>
      </c>
      <c r="G15" s="435">
        <v>23097933.57</v>
      </c>
      <c r="H15" s="435">
        <f>E15-F15</f>
        <v>0</v>
      </c>
    </row>
    <row r="16" spans="1:8" ht="15" customHeight="1">
      <c r="A16" s="360"/>
      <c r="B16" s="417" t="s">
        <v>374</v>
      </c>
      <c r="C16" s="435">
        <v>0</v>
      </c>
      <c r="D16" s="435">
        <v>0</v>
      </c>
      <c r="E16" s="435">
        <v>0</v>
      </c>
      <c r="F16" s="435">
        <v>0</v>
      </c>
      <c r="G16" s="435">
        <v>0</v>
      </c>
      <c r="H16" s="435">
        <v>0</v>
      </c>
    </row>
    <row r="17" spans="1:8" ht="15" customHeight="1">
      <c r="A17" s="360"/>
      <c r="B17" s="417" t="s">
        <v>375</v>
      </c>
      <c r="C17" s="435">
        <v>0</v>
      </c>
      <c r="D17" s="435">
        <v>0</v>
      </c>
      <c r="E17" s="435">
        <v>0</v>
      </c>
      <c r="F17" s="435">
        <v>0</v>
      </c>
      <c r="G17" s="435">
        <v>0</v>
      </c>
      <c r="H17" s="435">
        <v>0</v>
      </c>
    </row>
    <row r="18" spans="1:8" ht="15" customHeight="1">
      <c r="A18" s="360"/>
      <c r="B18" s="417" t="s">
        <v>376</v>
      </c>
      <c r="C18" s="435">
        <v>0</v>
      </c>
      <c r="D18" s="435">
        <v>0</v>
      </c>
      <c r="E18" s="435">
        <v>0</v>
      </c>
      <c r="F18" s="435">
        <v>0</v>
      </c>
      <c r="G18" s="435">
        <v>0</v>
      </c>
      <c r="H18" s="435">
        <v>0</v>
      </c>
    </row>
    <row r="19" spans="1:8" ht="15" customHeight="1">
      <c r="A19" s="360"/>
      <c r="B19" s="417" t="s">
        <v>377</v>
      </c>
      <c r="C19" s="435">
        <v>0</v>
      </c>
      <c r="D19" s="435">
        <v>0</v>
      </c>
      <c r="E19" s="435">
        <v>0</v>
      </c>
      <c r="F19" s="435">
        <v>0</v>
      </c>
      <c r="G19" s="435">
        <v>0</v>
      </c>
      <c r="H19" s="435">
        <v>0</v>
      </c>
    </row>
    <row r="20" spans="1:8" ht="15" customHeight="1">
      <c r="A20" s="421"/>
      <c r="B20" s="422" t="s">
        <v>378</v>
      </c>
      <c r="C20" s="435">
        <v>0</v>
      </c>
      <c r="D20" s="435">
        <v>0</v>
      </c>
      <c r="E20" s="435">
        <v>0</v>
      </c>
      <c r="F20" s="435">
        <v>0</v>
      </c>
      <c r="G20" s="435">
        <v>0</v>
      </c>
      <c r="H20" s="435">
        <v>0</v>
      </c>
    </row>
    <row r="21" spans="1:8" ht="15" customHeight="1">
      <c r="A21" s="355" t="s">
        <v>379</v>
      </c>
      <c r="B21" s="356"/>
      <c r="C21" s="415">
        <f>SUM(C22:C30)</f>
        <v>0</v>
      </c>
      <c r="D21" s="415">
        <f>SUM(D22:D30)</f>
        <v>118959.98</v>
      </c>
      <c r="E21" s="415">
        <f>SUM(E22:E30)</f>
        <v>118959.98</v>
      </c>
      <c r="F21" s="415">
        <f>SUM(F22:F30)</f>
        <v>118959.98</v>
      </c>
      <c r="G21" s="415">
        <f>SUM(G22:G30)</f>
        <v>100740</v>
      </c>
      <c r="H21" s="415">
        <f>E21-F21</f>
        <v>0</v>
      </c>
    </row>
    <row r="22" spans="1:8" ht="15" customHeight="1">
      <c r="A22" s="360"/>
      <c r="B22" s="417" t="s">
        <v>380</v>
      </c>
      <c r="C22" s="435">
        <v>0</v>
      </c>
      <c r="D22" s="435">
        <v>118959.98</v>
      </c>
      <c r="E22" s="435">
        <v>118959.98</v>
      </c>
      <c r="F22" s="435">
        <v>118959.98</v>
      </c>
      <c r="G22" s="435">
        <v>100740</v>
      </c>
      <c r="H22" s="435">
        <v>0</v>
      </c>
    </row>
    <row r="23" spans="1:8" ht="15" customHeight="1">
      <c r="A23" s="360"/>
      <c r="B23" s="417" t="s">
        <v>381</v>
      </c>
      <c r="C23" s="435">
        <v>0</v>
      </c>
      <c r="D23" s="435">
        <v>0</v>
      </c>
      <c r="E23" s="435">
        <v>0</v>
      </c>
      <c r="F23" s="435">
        <v>0</v>
      </c>
      <c r="G23" s="435">
        <v>0</v>
      </c>
      <c r="H23" s="435">
        <v>0</v>
      </c>
    </row>
    <row r="24" spans="1:8" ht="15" customHeight="1">
      <c r="A24" s="360"/>
      <c r="B24" s="417" t="s">
        <v>382</v>
      </c>
      <c r="C24" s="435">
        <v>0</v>
      </c>
      <c r="D24" s="435">
        <v>0</v>
      </c>
      <c r="E24" s="435">
        <v>0</v>
      </c>
      <c r="F24" s="435">
        <v>0</v>
      </c>
      <c r="G24" s="435">
        <v>0</v>
      </c>
      <c r="H24" s="435">
        <v>0</v>
      </c>
    </row>
    <row r="25" spans="1:8" ht="15" customHeight="1">
      <c r="A25" s="360"/>
      <c r="B25" s="417" t="s">
        <v>383</v>
      </c>
      <c r="C25" s="435">
        <v>0</v>
      </c>
      <c r="D25" s="435">
        <v>0</v>
      </c>
      <c r="E25" s="435">
        <v>0</v>
      </c>
      <c r="F25" s="435">
        <v>0</v>
      </c>
      <c r="G25" s="435">
        <v>0</v>
      </c>
      <c r="H25" s="435">
        <v>0</v>
      </c>
    </row>
    <row r="26" spans="1:8" ht="15" customHeight="1">
      <c r="A26" s="360"/>
      <c r="B26" s="417" t="s">
        <v>384</v>
      </c>
      <c r="C26" s="435">
        <v>0</v>
      </c>
      <c r="D26" s="435">
        <v>0</v>
      </c>
      <c r="E26" s="435">
        <v>0</v>
      </c>
      <c r="F26" s="435">
        <v>0</v>
      </c>
      <c r="G26" s="435">
        <v>0</v>
      </c>
      <c r="H26" s="435">
        <v>0</v>
      </c>
    </row>
    <row r="27" spans="1:8" ht="15" customHeight="1">
      <c r="A27" s="360"/>
      <c r="B27" s="417" t="s">
        <v>385</v>
      </c>
      <c r="C27" s="435">
        <v>0</v>
      </c>
      <c r="D27" s="435">
        <v>0</v>
      </c>
      <c r="E27" s="435">
        <v>0</v>
      </c>
      <c r="F27" s="435">
        <v>0</v>
      </c>
      <c r="G27" s="435">
        <v>0</v>
      </c>
      <c r="H27" s="435">
        <v>0</v>
      </c>
    </row>
    <row r="28" spans="1:8" ht="15" customHeight="1">
      <c r="A28" s="360"/>
      <c r="B28" s="417" t="s">
        <v>386</v>
      </c>
      <c r="C28" s="435">
        <v>0</v>
      </c>
      <c r="D28" s="435">
        <v>0</v>
      </c>
      <c r="E28" s="435">
        <v>0</v>
      </c>
      <c r="F28" s="435">
        <v>0</v>
      </c>
      <c r="G28" s="435">
        <v>0</v>
      </c>
      <c r="H28" s="435">
        <v>0</v>
      </c>
    </row>
    <row r="29" spans="1:8" ht="15" customHeight="1">
      <c r="A29" s="360"/>
      <c r="B29" s="417" t="s">
        <v>387</v>
      </c>
      <c r="C29" s="435">
        <v>0</v>
      </c>
      <c r="D29" s="435">
        <v>0</v>
      </c>
      <c r="E29" s="435">
        <v>0</v>
      </c>
      <c r="F29" s="435">
        <v>0</v>
      </c>
      <c r="G29" s="435">
        <v>0</v>
      </c>
      <c r="H29" s="435">
        <v>0</v>
      </c>
    </row>
    <row r="30" spans="1:8" ht="15" customHeight="1">
      <c r="A30" s="421"/>
      <c r="B30" s="422" t="s">
        <v>388</v>
      </c>
      <c r="C30" s="435">
        <v>0</v>
      </c>
      <c r="D30" s="435">
        <v>0</v>
      </c>
      <c r="E30" s="435">
        <v>0</v>
      </c>
      <c r="F30" s="435">
        <v>0</v>
      </c>
      <c r="G30" s="435">
        <v>0</v>
      </c>
      <c r="H30" s="435">
        <v>0</v>
      </c>
    </row>
    <row r="31" spans="1:8" ht="15" customHeight="1">
      <c r="A31" s="355" t="s">
        <v>389</v>
      </c>
      <c r="B31" s="356"/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0</v>
      </c>
    </row>
    <row r="32" spans="1:8" ht="15" customHeight="1">
      <c r="A32" s="360"/>
      <c r="B32" s="417" t="s">
        <v>390</v>
      </c>
      <c r="C32" s="435">
        <v>0</v>
      </c>
      <c r="D32" s="435">
        <v>0</v>
      </c>
      <c r="E32" s="435">
        <v>0</v>
      </c>
      <c r="F32" s="435">
        <v>0</v>
      </c>
      <c r="G32" s="435">
        <v>0</v>
      </c>
      <c r="H32" s="435">
        <v>0</v>
      </c>
    </row>
    <row r="33" spans="1:8" ht="15" customHeight="1">
      <c r="A33" s="360"/>
      <c r="B33" s="417" t="s">
        <v>391</v>
      </c>
      <c r="C33" s="435">
        <v>0</v>
      </c>
      <c r="D33" s="435">
        <v>0</v>
      </c>
      <c r="E33" s="435">
        <v>0</v>
      </c>
      <c r="F33" s="435">
        <v>0</v>
      </c>
      <c r="G33" s="435">
        <v>0</v>
      </c>
      <c r="H33" s="435">
        <v>0</v>
      </c>
    </row>
    <row r="34" spans="1:8" ht="15" customHeight="1">
      <c r="A34" s="360"/>
      <c r="B34" s="417" t="s">
        <v>392</v>
      </c>
      <c r="C34" s="435">
        <v>0</v>
      </c>
      <c r="D34" s="435">
        <v>0</v>
      </c>
      <c r="E34" s="435">
        <v>0</v>
      </c>
      <c r="F34" s="435">
        <v>0</v>
      </c>
      <c r="G34" s="435">
        <v>0</v>
      </c>
      <c r="H34" s="435">
        <v>0</v>
      </c>
    </row>
    <row r="35" spans="1:8" s="423" customFormat="1" ht="20.100000000000001" customHeight="1">
      <c r="A35" s="360"/>
      <c r="B35" s="417"/>
      <c r="C35" s="415"/>
      <c r="D35" s="436"/>
      <c r="E35" s="415"/>
      <c r="F35" s="415"/>
      <c r="G35" s="415"/>
      <c r="H35" s="415"/>
    </row>
    <row r="36" spans="1:8">
      <c r="A36" s="424"/>
      <c r="B36" s="425" t="s">
        <v>393</v>
      </c>
      <c r="C36" s="426">
        <f t="shared" ref="C36:H36" si="0">C11+C21</f>
        <v>14018610.41</v>
      </c>
      <c r="D36" s="426">
        <f t="shared" si="0"/>
        <v>9925883.5999999996</v>
      </c>
      <c r="E36" s="426">
        <f t="shared" si="0"/>
        <v>23944494.010000002</v>
      </c>
      <c r="F36" s="426">
        <f t="shared" si="0"/>
        <v>23944494.010000002</v>
      </c>
      <c r="G36" s="426">
        <f t="shared" si="0"/>
        <v>23198673.57</v>
      </c>
      <c r="H36" s="426">
        <f t="shared" si="0"/>
        <v>0</v>
      </c>
    </row>
    <row r="37" spans="1:8">
      <c r="C37" s="428"/>
      <c r="D37" s="428"/>
      <c r="E37" s="428"/>
      <c r="F37" s="428"/>
      <c r="G37" s="428"/>
      <c r="H37" s="428"/>
    </row>
    <row r="38" spans="1:8">
      <c r="C38" s="429"/>
      <c r="D38" s="429"/>
      <c r="E38" s="429"/>
      <c r="F38" s="429"/>
      <c r="G38" s="429"/>
      <c r="H38" s="429"/>
    </row>
    <row r="39" spans="1:8">
      <c r="C39" s="429"/>
      <c r="D39" s="429"/>
      <c r="E39" s="429"/>
      <c r="F39" s="429"/>
      <c r="G39" s="429"/>
      <c r="H39" s="429"/>
    </row>
    <row r="41" spans="1:8">
      <c r="C41" s="429"/>
      <c r="D41" s="429"/>
      <c r="E41" s="429"/>
      <c r="F41" s="429"/>
      <c r="G41" s="429"/>
      <c r="H41" s="429"/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&amp;R&amp;8LDF /6.&amp;P</oddFooter>
  </headerFooter>
  <rowBreaks count="1" manualBreakCount="1">
    <brk id="3" max="7" man="1"/>
  </rowBreaks>
  <colBreaks count="1" manualBreakCount="1">
    <brk id="4" max="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25</vt:i4>
      </vt:variant>
    </vt:vector>
  </HeadingPairs>
  <TitlesOfParts>
    <vt:vector size="49" baseType="lpstr">
      <vt:lpstr>ESF</vt:lpstr>
      <vt:lpstr>EADoP</vt:lpstr>
      <vt:lpstr>OCP LDF</vt:lpstr>
      <vt:lpstr>IAAODF</vt:lpstr>
      <vt:lpstr>B.Pp.LDF </vt:lpstr>
      <vt:lpstr>EAID (1)</vt:lpstr>
      <vt:lpstr>EAID (2)</vt:lpstr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PI-LDF. 7a</vt:lpstr>
      <vt:lpstr>PROY.EGR.7b</vt:lpstr>
      <vt:lpstr>RI-LDF. 7c</vt:lpstr>
      <vt:lpstr>Res.EGR.7d</vt:lpstr>
      <vt:lpstr>ISEA-LDF (1)</vt:lpstr>
      <vt:lpstr>ISEA-LDF (2)</vt:lpstr>
      <vt:lpstr>Guia de Cumplimiento LDF</vt:lpstr>
      <vt:lpstr>'B.Pp.LDF '!Área_de_impresión</vt:lpstr>
      <vt:lpstr>EADoP!Área_de_impresión</vt:lpstr>
      <vt:lpstr>'EAID (1)'!Área_de_impresión</vt:lpstr>
      <vt:lpstr>'EAID (2)'!Área_de_impresión</vt:lpstr>
      <vt:lpstr>'EAPED CA'!Área_de_impresión</vt:lpstr>
      <vt:lpstr>'EAPED CF'!Área_de_impresión</vt:lpstr>
      <vt:lpstr>'EAPED CF (2)'!Área_de_impresión</vt:lpstr>
      <vt:lpstr>'EAPED CSPC'!Área_de_impresión</vt:lpstr>
      <vt:lpstr>'EAPED E COG'!Área_de_impresión</vt:lpstr>
      <vt:lpstr>'EAPED E COG (2)'!Área_de_impresión</vt:lpstr>
      <vt:lpstr>'EAPED E COG (3)'!Área_de_impresión</vt:lpstr>
      <vt:lpstr>'EAPED NE COG'!Área_de_impresión</vt:lpstr>
      <vt:lpstr>'EAPED NE COG (2)'!Área_de_impresión</vt:lpstr>
      <vt:lpstr>'EAPED NE COG (3)'!Área_de_impresión</vt:lpstr>
      <vt:lpstr>ESF!Área_de_impresión</vt:lpstr>
      <vt:lpstr>'Guia de Cumplimiento LDF'!Área_de_impresión</vt:lpstr>
      <vt:lpstr>IAAODF!Área_de_impresión</vt:lpstr>
      <vt:lpstr>'ISEA-LDF (1)'!Área_de_impresión</vt:lpstr>
      <vt:lpstr>'ISEA-LDF (2)'!Área_de_impresión</vt:lpstr>
      <vt:lpstr>'OCP LDF'!Área_de_impresión</vt:lpstr>
      <vt:lpstr>'PI-LDF. 7a'!Área_de_impresión</vt:lpstr>
      <vt:lpstr>PROY.EGR.7b!Área_de_impresión</vt:lpstr>
      <vt:lpstr>Res.EGR.7d!Área_de_impresión</vt:lpstr>
      <vt:lpstr>'RI-LDF. 7c'!Área_de_impresión</vt:lpstr>
      <vt:lpstr>'Guia de Cumplimiento LDF'!Títulos_a_imprimir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2022-01-26T00:36:05Z</cp:lastPrinted>
  <dcterms:created xsi:type="dcterms:W3CDTF">2016-12-12T17:40:01Z</dcterms:created>
  <dcterms:modified xsi:type="dcterms:W3CDTF">2022-02-03T17:10:20Z</dcterms:modified>
</cp:coreProperties>
</file>